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ДС1\Desktop\"/>
    </mc:Choice>
  </mc:AlternateContent>
  <xr:revisionPtr revIDLastSave="0" documentId="13_ncr:1_{9BD14901-5E95-44D7-8446-FC8D03C31B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7" l="1"/>
  <c r="M21" i="7"/>
  <c r="T21" i="1" l="1"/>
  <c r="T22" i="1" s="1"/>
  <c r="U21" i="1"/>
  <c r="U22" i="1" s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E24" i="1" s="1"/>
  <c r="AF21" i="1"/>
  <c r="AG21" i="1"/>
  <c r="AH21" i="1"/>
  <c r="AI21" i="1"/>
  <c r="AJ21" i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U22" i="18" l="1"/>
  <c r="U24" i="18" s="1"/>
  <c r="I22" i="18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<sst xmlns="http://schemas.openxmlformats.org/spreadsheetml/2006/main" count="293" uniqueCount="71">
  <si>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</si>
  <si>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</si>
  <si>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</si>
  <si>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</si>
  <si>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</si>
  <si>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</si>
  <si>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</si>
  <si>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</si>
  <si>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</si>
  <si>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</si>
  <si>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</si>
  <si>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</si>
  <si>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</si>
  <si>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</si>
  <si>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</si>
  <si>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</si>
  <si>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</si>
  <si>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</si>
  <si>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</si>
  <si>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</si>
  <si>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</si>
  <si>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</si>
  <si>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</si>
  <si>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</si>
  <si>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</si>
  <si>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</si>
  <si>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</si>
  <si>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</si>
  <si>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</si>
  <si>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</si>
  <si>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</si>
  <si>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</si>
  <si>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</si>
  <si>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</si>
  <si>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</si>
  <si>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</si>
  <si>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</si>
  <si>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</si>
  <si>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</si>
  <si>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</si>
  <si>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</si>
  <si>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</si>
  <si>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</si>
  <si>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</si>
  <si>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</si>
  <si>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</si>
  <si>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</si>
  <si>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</si>
  <si>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</si>
  <si>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</si>
  <si>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</si>
  <si>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</si>
  <si>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</si>
  <si>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</si>
  <si>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компот из сухофр</t>
  </si>
  <si>
    <t>ряженка</t>
  </si>
  <si>
    <t>коф нап из цикор</t>
  </si>
  <si>
    <t>икра морковная</t>
  </si>
  <si>
    <t>цикор</t>
  </si>
  <si>
    <t>вермиш</t>
  </si>
  <si>
    <t>изюи</t>
  </si>
  <si>
    <t>мол сгущ</t>
  </si>
  <si>
    <t>курица</t>
  </si>
  <si>
    <t>зефир</t>
  </si>
  <si>
    <t>рис</t>
  </si>
  <si>
    <t>суп мол вермиш</t>
  </si>
  <si>
    <t>борщ со сметаной</t>
  </si>
  <si>
    <t>жаркое по-дом</t>
  </si>
  <si>
    <t>запеканка рис с твор</t>
  </si>
  <si>
    <t>молоко сгущ</t>
  </si>
  <si>
    <t>запеканка рис с 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</si>
</sst>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5"/>
  <dimension ref="A1:AK28"/>
  <sheetViews>
    <sheetView tabSelected="1" view="pageBreakPreview" zoomScale="87" zoomScaleNormal="80" zoomScaleSheetLayoutView="87" workbookViewId="0">
      <selection activeCell="AI18" sqref="AI18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51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59</v>
      </c>
      <c r="K2" s="19" t="s">
        <v>58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60</v>
      </c>
      <c r="AE2" s="91" t="s">
        <v>64</v>
      </c>
      <c r="AF2" s="91" t="s">
        <v>63</v>
      </c>
      <c r="AG2" s="91" t="s">
        <v>49</v>
      </c>
      <c r="AH2" s="91" t="s">
        <v>61</v>
      </c>
      <c r="AI2" s="91" t="s">
        <v>48</v>
      </c>
      <c r="AJ2" s="91" t="s">
        <v>53</v>
      </c>
    </row>
    <row r="3" spans="1:36" ht="15" customHeight="1" x14ac:dyDescent="0.25">
      <c r="A3" s="138" t="s">
        <v>50</v>
      </c>
      <c r="B3" s="21">
        <v>0.18</v>
      </c>
      <c r="C3" s="106" t="s">
        <v>65</v>
      </c>
      <c r="D3" s="16">
        <v>0.126</v>
      </c>
      <c r="E3" s="16">
        <v>1E-3</v>
      </c>
      <c r="F3" s="16">
        <v>2E-3</v>
      </c>
      <c r="G3" s="16"/>
      <c r="H3" s="16"/>
      <c r="I3" s="16"/>
      <c r="J3" s="16">
        <v>1.4E-2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8"/>
      <c r="B4" s="21">
        <v>0.18</v>
      </c>
      <c r="C4" s="107" t="s">
        <v>56</v>
      </c>
      <c r="D4" s="16">
        <v>0.09</v>
      </c>
      <c r="E4" s="16">
        <v>0.01</v>
      </c>
      <c r="F4" s="16"/>
      <c r="G4" s="16"/>
      <c r="H4" s="16"/>
      <c r="I4" s="16" t="s">
        <v>38</v>
      </c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8"/>
      <c r="B5" s="21">
        <v>3.5000000000000003E-2</v>
      </c>
      <c r="C5" s="107" t="s">
        <v>46</v>
      </c>
      <c r="D5" s="16"/>
      <c r="E5" s="16"/>
      <c r="F5" s="16">
        <v>5.0000000000000001E-3</v>
      </c>
      <c r="G5" s="16"/>
      <c r="H5" s="16">
        <v>0.03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8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>
        <v>1.0999999999999999E-2</v>
      </c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8"/>
      <c r="B7" s="21">
        <v>0.1</v>
      </c>
      <c r="C7" s="107" t="s">
        <v>42</v>
      </c>
      <c r="D7" s="16"/>
      <c r="E7" s="16"/>
      <c r="F7" s="16"/>
      <c r="G7" s="16"/>
      <c r="H7" s="16"/>
      <c r="I7" s="16" t="s">
        <v>38</v>
      </c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ht="15" customHeight="1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35" t="s">
        <v>1</v>
      </c>
      <c r="B11" s="21">
        <v>0.06</v>
      </c>
      <c r="C11" s="107" t="s">
        <v>57</v>
      </c>
      <c r="D11" s="16"/>
      <c r="E11" s="16">
        <v>2E-3</v>
      </c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35"/>
      <c r="B12" s="21">
        <v>0.18</v>
      </c>
      <c r="C12" s="107" t="s">
        <v>66</v>
      </c>
      <c r="D12" s="16"/>
      <c r="E12" s="16"/>
      <c r="F12" s="16"/>
      <c r="G12" s="16">
        <v>2E-3</v>
      </c>
      <c r="H12" s="16"/>
      <c r="I12" s="16"/>
      <c r="J12" s="16"/>
      <c r="K12" s="16"/>
      <c r="L12" s="16">
        <v>1.9E-2</v>
      </c>
      <c r="M12" s="16">
        <v>1.0999999999999999E-2</v>
      </c>
      <c r="N12" s="16">
        <v>8.9999999999999993E-3</v>
      </c>
      <c r="O12" s="16">
        <v>1.7999999999999999E-2</v>
      </c>
      <c r="P12" s="16"/>
      <c r="Q12" s="16">
        <v>3.5999999999999997E-2</v>
      </c>
      <c r="R12" s="16"/>
      <c r="S12" s="48"/>
      <c r="T12" s="22"/>
      <c r="U12" s="16">
        <v>5.0000000000000001E-3</v>
      </c>
      <c r="V12" s="16">
        <v>5.0000000000000001E-3</v>
      </c>
      <c r="W12" s="16"/>
      <c r="X12" s="46"/>
      <c r="Y12" s="16"/>
      <c r="Z12" s="16"/>
      <c r="AA12" s="16"/>
      <c r="AB12" s="16">
        <v>5.0000000000000001E-3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ht="15" customHeight="1" x14ac:dyDescent="0.25">
      <c r="A13" s="135"/>
      <c r="B13" s="21">
        <v>0.2</v>
      </c>
      <c r="C13" s="11" t="s">
        <v>67</v>
      </c>
      <c r="D13" s="16"/>
      <c r="E13" s="16"/>
      <c r="F13" s="16">
        <v>5.0000000000000001E-3</v>
      </c>
      <c r="G13" s="16"/>
      <c r="H13" s="16"/>
      <c r="I13" s="16"/>
      <c r="J13" s="16"/>
      <c r="K13" s="16"/>
      <c r="L13" s="16">
        <v>0.2</v>
      </c>
      <c r="M13" s="16">
        <v>1.4999999999999999E-2</v>
      </c>
      <c r="N13" s="16"/>
      <c r="O13" s="16"/>
      <c r="P13" s="16">
        <v>0.12</v>
      </c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3.0000000000000001E-3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35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ht="15" customHeight="1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35" t="s">
        <v>2</v>
      </c>
      <c r="B18" s="21">
        <v>0.15</v>
      </c>
      <c r="C18" s="107" t="s">
        <v>68</v>
      </c>
      <c r="D18" s="16">
        <v>5.2999999999999999E-2</v>
      </c>
      <c r="E18" s="16">
        <v>1.4999999999999999E-2</v>
      </c>
      <c r="F18" s="16">
        <v>6.0000000000000001E-3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0.33</v>
      </c>
      <c r="T18" s="22"/>
      <c r="U18" s="16"/>
      <c r="V18" s="16">
        <v>5.0000000000000001E-3</v>
      </c>
      <c r="W18" s="16"/>
      <c r="X18" s="46"/>
      <c r="Y18" s="16"/>
      <c r="Z18" s="16"/>
      <c r="AA18" s="16"/>
      <c r="AB18" s="16"/>
      <c r="AC18" s="16"/>
      <c r="AD18" s="16"/>
      <c r="AE18" s="102">
        <v>2.5000000000000001E-2</v>
      </c>
      <c r="AF18" s="102"/>
      <c r="AG18" s="102"/>
      <c r="AH18" s="102"/>
      <c r="AI18" s="102">
        <v>9.0999999999999998E-2</v>
      </c>
      <c r="AJ18" s="102"/>
    </row>
    <row r="19" spans="1:37" ht="15" customHeight="1" x14ac:dyDescent="0.25">
      <c r="A19" s="135"/>
      <c r="B19" s="21">
        <v>0.18</v>
      </c>
      <c r="C19" s="107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>
        <v>0.19</v>
      </c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35"/>
      <c r="B20" s="21">
        <v>0.02</v>
      </c>
      <c r="C20" s="23" t="s">
        <v>69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>
        <v>2.4E-2</v>
      </c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0.26900000000000002</v>
      </c>
      <c r="E21" s="27">
        <f t="shared" ref="E21:AJ21" si="0">SUM(E3:E20)</f>
        <v>3.7999999999999999E-2</v>
      </c>
      <c r="F21" s="27">
        <f t="shared" si="0"/>
        <v>1.8000000000000002E-2</v>
      </c>
      <c r="G21" s="27">
        <f t="shared" si="0"/>
        <v>5.0000000000000001E-3</v>
      </c>
      <c r="H21" s="27">
        <f t="shared" si="0"/>
        <v>5.5E-2</v>
      </c>
      <c r="I21" s="27">
        <f t="shared" si="0"/>
        <v>3.6999999999999998E-2</v>
      </c>
      <c r="J21" s="27">
        <f t="shared" si="0"/>
        <v>1.4E-2</v>
      </c>
      <c r="K21" s="27">
        <f t="shared" si="0"/>
        <v>2E-3</v>
      </c>
      <c r="L21" s="27">
        <f t="shared" si="0"/>
        <v>0.219</v>
      </c>
      <c r="M21" s="27">
        <f t="shared" si="0"/>
        <v>3.9E-2</v>
      </c>
      <c r="N21" s="27">
        <f t="shared" si="0"/>
        <v>6.8999999999999992E-2</v>
      </c>
      <c r="O21" s="27">
        <f t="shared" si="0"/>
        <v>1.7999999999999999E-2</v>
      </c>
      <c r="P21" s="27">
        <f t="shared" si="0"/>
        <v>0.12</v>
      </c>
      <c r="Q21" s="27">
        <f t="shared" si="0"/>
        <v>3.5999999999999997E-2</v>
      </c>
      <c r="R21" s="27">
        <f t="shared" si="0"/>
        <v>8.0000000000000002E-3</v>
      </c>
      <c r="S21" s="27">
        <f t="shared" si="0"/>
        <v>0.33</v>
      </c>
      <c r="T21" s="27">
        <f t="shared" si="0"/>
        <v>0</v>
      </c>
      <c r="U21" s="27">
        <f t="shared" si="0"/>
        <v>5.0000000000000001E-3</v>
      </c>
      <c r="V21" s="27">
        <f t="shared" si="0"/>
        <v>0.01</v>
      </c>
      <c r="W21" s="27">
        <f t="shared" si="0"/>
        <v>0.112</v>
      </c>
      <c r="X21" s="27"/>
      <c r="Y21" s="27">
        <f t="shared" si="0"/>
        <v>0</v>
      </c>
      <c r="Z21" s="27">
        <f t="shared" si="0"/>
        <v>1.0999999999999999E-2</v>
      </c>
      <c r="AA21" s="27">
        <f t="shared" si="0"/>
        <v>0.19</v>
      </c>
      <c r="AB21" s="27">
        <f t="shared" si="0"/>
        <v>1.6E-2</v>
      </c>
      <c r="AC21" s="27">
        <f t="shared" si="0"/>
        <v>0</v>
      </c>
      <c r="AD21" s="27">
        <f t="shared" si="0"/>
        <v>0</v>
      </c>
      <c r="AE21" s="27">
        <f t="shared" si="0"/>
        <v>2.5000000000000001E-2</v>
      </c>
      <c r="AF21" s="27">
        <f t="shared" si="0"/>
        <v>0</v>
      </c>
      <c r="AG21" s="27">
        <f t="shared" si="0"/>
        <v>0</v>
      </c>
      <c r="AH21" s="27">
        <f t="shared" si="0"/>
        <v>2.4E-2</v>
      </c>
      <c r="AI21" s="27">
        <f t="shared" si="0"/>
        <v>9.0999999999999998E-2</v>
      </c>
      <c r="AJ21" s="27">
        <f t="shared" si="0"/>
        <v>0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17.484999999999999</v>
      </c>
      <c r="E22" s="76">
        <f>E21*$D27</f>
        <v>2.4699999999999998</v>
      </c>
      <c r="F22" s="76">
        <f>F21*$D27</f>
        <v>1.1700000000000002</v>
      </c>
      <c r="G22" s="76">
        <f t="shared" ref="G22:AE22" si="1">G21*$D27</f>
        <v>0.32500000000000001</v>
      </c>
      <c r="H22" s="76">
        <f>H21*$D27</f>
        <v>3.5750000000000002</v>
      </c>
      <c r="I22" s="76">
        <f>I21*$D27</f>
        <v>2.4049999999999998</v>
      </c>
      <c r="J22" s="76">
        <f>J21*$D27</f>
        <v>0.91</v>
      </c>
      <c r="K22" s="76">
        <f>K21*$D27</f>
        <v>0.13</v>
      </c>
      <c r="L22" s="76">
        <f t="shared" si="1"/>
        <v>14.234999999999999</v>
      </c>
      <c r="M22" s="76">
        <f t="shared" si="1"/>
        <v>2.5350000000000001</v>
      </c>
      <c r="N22" s="76">
        <f t="shared" si="1"/>
        <v>4.4849999999999994</v>
      </c>
      <c r="O22" s="76">
        <f t="shared" si="1"/>
        <v>1.17</v>
      </c>
      <c r="P22" s="76">
        <f>P21*$D27</f>
        <v>7.8</v>
      </c>
      <c r="Q22" s="76">
        <f t="shared" si="1"/>
        <v>2.34</v>
      </c>
      <c r="R22" s="76">
        <f t="shared" si="1"/>
        <v>0.52</v>
      </c>
      <c r="S22" s="125">
        <f t="shared" si="1"/>
        <v>21.45</v>
      </c>
      <c r="T22" s="76">
        <f t="shared" si="1"/>
        <v>0</v>
      </c>
      <c r="U22" s="76">
        <f t="shared" si="1"/>
        <v>0.32500000000000001</v>
      </c>
      <c r="V22" s="76">
        <f t="shared" si="1"/>
        <v>0.65</v>
      </c>
      <c r="W22" s="76">
        <f t="shared" si="1"/>
        <v>7.28</v>
      </c>
      <c r="X22" s="76"/>
      <c r="Y22" s="76">
        <f t="shared" si="1"/>
        <v>0</v>
      </c>
      <c r="Z22" s="76">
        <f t="shared" si="1"/>
        <v>0.71499999999999997</v>
      </c>
      <c r="AA22" s="76">
        <f t="shared" si="1"/>
        <v>12.35</v>
      </c>
      <c r="AB22" s="76">
        <f t="shared" si="1"/>
        <v>1.04</v>
      </c>
      <c r="AC22" s="76">
        <f t="shared" si="1"/>
        <v>0</v>
      </c>
      <c r="AD22" s="76">
        <f t="shared" si="1"/>
        <v>0</v>
      </c>
      <c r="AE22" s="76">
        <f t="shared" si="1"/>
        <v>1.625</v>
      </c>
      <c r="AF22" s="76"/>
      <c r="AG22" s="76"/>
      <c r="AH22" s="76">
        <v>1.54</v>
      </c>
      <c r="AI22" s="76">
        <v>5.94</v>
      </c>
      <c r="AJ22" s="76"/>
    </row>
    <row r="23" spans="1:37" ht="20.100000000000001" customHeight="1" x14ac:dyDescent="0.25">
      <c r="A23" s="24"/>
      <c r="B23" s="25"/>
      <c r="C23" s="29" t="s">
        <v>4</v>
      </c>
      <c r="D23" s="30">
        <v>109.36</v>
      </c>
      <c r="E23" s="30">
        <v>63.89</v>
      </c>
      <c r="F23" s="30">
        <v>965.7</v>
      </c>
      <c r="G23" s="30">
        <v>125.58</v>
      </c>
      <c r="H23" s="30">
        <v>95.64</v>
      </c>
      <c r="I23" s="30">
        <v>55.75</v>
      </c>
      <c r="J23" s="30">
        <v>70.400000000000006</v>
      </c>
      <c r="K23" s="30">
        <v>371.75</v>
      </c>
      <c r="L23" s="30">
        <v>62.59</v>
      </c>
      <c r="M23" s="30">
        <v>51.71</v>
      </c>
      <c r="N23" s="30">
        <v>39.11</v>
      </c>
      <c r="O23" s="30">
        <v>54.22</v>
      </c>
      <c r="P23" s="30">
        <v>556.62</v>
      </c>
      <c r="Q23" s="30">
        <v>51.61</v>
      </c>
      <c r="R23" s="30">
        <v>152.18</v>
      </c>
      <c r="S23" s="30">
        <v>9.1199999999999992</v>
      </c>
      <c r="T23" s="30">
        <v>586.9</v>
      </c>
      <c r="U23" s="30">
        <v>14.28</v>
      </c>
      <c r="V23" s="30">
        <v>294.44</v>
      </c>
      <c r="W23" s="30">
        <v>134</v>
      </c>
      <c r="X23" s="30">
        <v>141.30000000000001</v>
      </c>
      <c r="Y23" s="30">
        <v>40.270000000000003</v>
      </c>
      <c r="Z23" s="30">
        <v>703.38</v>
      </c>
      <c r="AA23" s="30">
        <v>74.239999999999995</v>
      </c>
      <c r="AB23" s="30">
        <v>166.19</v>
      </c>
      <c r="AC23" s="30">
        <v>140.08000000000001</v>
      </c>
      <c r="AD23" s="30">
        <v>228.17</v>
      </c>
      <c r="AE23" s="101">
        <v>108.3</v>
      </c>
      <c r="AF23" s="3">
        <v>297.11</v>
      </c>
      <c r="AG23" s="3">
        <v>145</v>
      </c>
      <c r="AH23" s="3">
        <v>284</v>
      </c>
      <c r="AI23" s="3">
        <v>359.56</v>
      </c>
      <c r="AJ23" s="3">
        <v>267.76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1912.1596</v>
      </c>
      <c r="E24" s="32">
        <f t="shared" ref="E24:AJ24" si="2">E22*E23</f>
        <v>157.80829999999997</v>
      </c>
      <c r="F24" s="32">
        <f t="shared" si="2"/>
        <v>1129.8690000000001</v>
      </c>
      <c r="G24" s="32">
        <f t="shared" si="2"/>
        <v>40.813499999999998</v>
      </c>
      <c r="H24" s="32">
        <f t="shared" si="2"/>
        <v>341.91300000000001</v>
      </c>
      <c r="I24" s="32">
        <f t="shared" si="2"/>
        <v>134.07874999999999</v>
      </c>
      <c r="J24" s="32">
        <f t="shared" si="2"/>
        <v>64.064000000000007</v>
      </c>
      <c r="K24" s="32">
        <f t="shared" si="2"/>
        <v>48.327500000000001</v>
      </c>
      <c r="L24" s="32">
        <f t="shared" si="2"/>
        <v>890.96865000000003</v>
      </c>
      <c r="M24" s="32">
        <f t="shared" si="2"/>
        <v>131.08485000000002</v>
      </c>
      <c r="N24" s="32">
        <f t="shared" si="2"/>
        <v>175.40834999999998</v>
      </c>
      <c r="O24" s="32">
        <f t="shared" si="2"/>
        <v>63.437399999999997</v>
      </c>
      <c r="P24" s="32">
        <f t="shared" si="2"/>
        <v>4341.6359999999995</v>
      </c>
      <c r="Q24" s="32">
        <f t="shared" si="2"/>
        <v>120.76739999999999</v>
      </c>
      <c r="R24" s="32">
        <f t="shared" si="2"/>
        <v>79.133600000000001</v>
      </c>
      <c r="S24" s="32">
        <v>0.98</v>
      </c>
      <c r="T24" s="32">
        <f t="shared" si="2"/>
        <v>0</v>
      </c>
      <c r="U24" s="32">
        <f t="shared" si="2"/>
        <v>4.641</v>
      </c>
      <c r="V24" s="32">
        <f t="shared" si="2"/>
        <v>191.386</v>
      </c>
      <c r="W24" s="32">
        <f t="shared" si="2"/>
        <v>975.52</v>
      </c>
      <c r="X24" s="32">
        <f t="shared" si="2"/>
        <v>0</v>
      </c>
      <c r="Y24" s="32">
        <f t="shared" si="2"/>
        <v>0</v>
      </c>
      <c r="Z24" s="32">
        <f t="shared" si="2"/>
        <v>502.91669999999999</v>
      </c>
      <c r="AA24" s="32">
        <f t="shared" si="2"/>
        <v>916.86399999999992</v>
      </c>
      <c r="AB24" s="32">
        <f t="shared" si="2"/>
        <v>172.83760000000001</v>
      </c>
      <c r="AC24" s="32">
        <f t="shared" si="2"/>
        <v>0</v>
      </c>
      <c r="AD24" s="32">
        <f t="shared" si="2"/>
        <v>0</v>
      </c>
      <c r="AE24" s="32">
        <f t="shared" si="2"/>
        <v>175.98749999999998</v>
      </c>
      <c r="AF24" s="32">
        <f t="shared" si="2"/>
        <v>0</v>
      </c>
      <c r="AG24" s="32">
        <f t="shared" si="2"/>
        <v>0</v>
      </c>
      <c r="AH24" s="32">
        <f t="shared" si="2"/>
        <v>437.36</v>
      </c>
      <c r="AI24" s="32">
        <f t="shared" si="2"/>
        <v>2135.7864</v>
      </c>
      <c r="AJ24" s="32">
        <f t="shared" si="2"/>
        <v>0</v>
      </c>
    </row>
    <row r="25" spans="1:37" ht="20.100000000000001" customHeight="1" x14ac:dyDescent="0.25">
      <c r="A25" s="24"/>
      <c r="B25" s="25"/>
      <c r="C25" s="33" t="s">
        <v>11</v>
      </c>
      <c r="D25" s="128">
        <f>SUM(D24:AJ24)</f>
        <v>15145.749099999997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29">
        <f>D25/D27</f>
        <v>233.01152461538459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65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27"/>
      <c r="AF28" s="127"/>
      <c r="AG28" s="127"/>
      <c r="AH28" s="9"/>
      <c r="AI28" s="49"/>
    </row>
  </sheetData>
  <mergeCells count="13">
    <mergeCell ref="A18:A20"/>
    <mergeCell ref="C1:C2"/>
    <mergeCell ref="A1:A2"/>
    <mergeCell ref="A3:A7"/>
    <mergeCell ref="A8:A10"/>
    <mergeCell ref="A11:A17"/>
    <mergeCell ref="AE28:AG28"/>
    <mergeCell ref="D25:E25"/>
    <mergeCell ref="D26:E26"/>
    <mergeCell ref="D1:AJ1"/>
    <mergeCell ref="O27:P27"/>
    <mergeCell ref="R27:V27"/>
    <mergeCell ref="AB27:AC2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/>
  <dimension ref="A1:AJ29"/>
  <sheetViews>
    <sheetView workbookViewId="0">
      <selection activeCell="AG9" sqref="AG9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.7109375" bestFit="1" customWidth="1"/>
    <col min="35" max="35" width="5.7109375" customWidth="1"/>
    <col min="36" max="36" width="4.7109375" customWidth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38.25" customHeight="1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59</v>
      </c>
      <c r="K2" s="19" t="s">
        <v>58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64</v>
      </c>
      <c r="AF2" s="117" t="s">
        <v>62</v>
      </c>
      <c r="AG2" s="117" t="s">
        <v>55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8" t="s">
        <v>50</v>
      </c>
      <c r="B3" s="21">
        <v>0.18</v>
      </c>
      <c r="C3" s="106" t="s">
        <v>65</v>
      </c>
      <c r="D3" s="16">
        <v>0.126</v>
      </c>
      <c r="E3" s="16">
        <v>1E-3</v>
      </c>
      <c r="F3" s="16">
        <v>2E-3</v>
      </c>
      <c r="G3" s="16"/>
      <c r="H3" s="16"/>
      <c r="I3" s="16"/>
      <c r="J3" s="16">
        <v>1.4999999999999999E-2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8"/>
      <c r="B4" s="21">
        <v>0.18</v>
      </c>
      <c r="C4" s="107" t="s">
        <v>56</v>
      </c>
      <c r="D4" s="16">
        <v>0.09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8"/>
      <c r="B5" s="21">
        <v>3.5000000000000003E-2</v>
      </c>
      <c r="C5" s="107" t="s">
        <v>46</v>
      </c>
      <c r="D5" s="16"/>
      <c r="E5" s="16"/>
      <c r="F5" s="16">
        <v>5.0000000000000001E-3</v>
      </c>
      <c r="G5" s="16"/>
      <c r="H5" s="16">
        <v>0.03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8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>
        <v>0.01</v>
      </c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8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8.6999999999999994E-2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38</v>
      </c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35" t="s">
        <v>1</v>
      </c>
      <c r="B11" s="21">
        <v>0.06</v>
      </c>
      <c r="C11" s="107" t="s">
        <v>57</v>
      </c>
      <c r="D11" s="16"/>
      <c r="E11" s="16">
        <v>1E-3</v>
      </c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1.7000000000000001E-2</v>
      </c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35"/>
      <c r="B12" s="21">
        <v>0.18</v>
      </c>
      <c r="C12" s="107" t="s">
        <v>66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1.9E-2</v>
      </c>
      <c r="M12" s="16">
        <v>8.9999999999999993E-3</v>
      </c>
      <c r="N12" s="16">
        <v>1.0999999999999999E-2</v>
      </c>
      <c r="O12" s="16">
        <v>1.7999999999999999E-2</v>
      </c>
      <c r="P12" s="16"/>
      <c r="Q12" s="16">
        <v>3.5999999999999997E-2</v>
      </c>
      <c r="R12" s="16"/>
      <c r="S12" s="48"/>
      <c r="T12" s="22"/>
      <c r="U12" s="16">
        <v>5.0000000000000001E-3</v>
      </c>
      <c r="V12" s="16">
        <v>0.01</v>
      </c>
      <c r="W12" s="16"/>
      <c r="X12" s="46"/>
      <c r="Y12" s="16"/>
      <c r="Z12" s="16"/>
      <c r="AA12" s="16"/>
      <c r="AB12" s="16">
        <v>5.0000000000000001E-3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x14ac:dyDescent="0.25">
      <c r="A13" s="135"/>
      <c r="B13" s="21">
        <v>0.2</v>
      </c>
      <c r="C13" s="107" t="s">
        <v>67</v>
      </c>
      <c r="D13" s="16"/>
      <c r="E13" s="16"/>
      <c r="F13" s="16">
        <v>5.0000000000000001E-3</v>
      </c>
      <c r="G13" s="16">
        <v>2E-3</v>
      </c>
      <c r="H13" s="16"/>
      <c r="I13" s="16"/>
      <c r="J13" s="16"/>
      <c r="K13" s="16"/>
      <c r="L13" s="16">
        <v>0.2</v>
      </c>
      <c r="M13" s="16">
        <v>1.4999999999999999E-2</v>
      </c>
      <c r="N13" s="16"/>
      <c r="O13" s="16"/>
      <c r="P13" s="16">
        <v>0.1</v>
      </c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3.0000000000000001E-3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x14ac:dyDescent="0.25">
      <c r="A14" s="135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35" t="s">
        <v>2</v>
      </c>
      <c r="B18" s="21">
        <v>0.15</v>
      </c>
      <c r="C18" s="107" t="s">
        <v>70</v>
      </c>
      <c r="D18" s="16">
        <v>0.05</v>
      </c>
      <c r="E18" s="16">
        <v>1.4999999999999999E-2</v>
      </c>
      <c r="F18" s="16">
        <v>6.0000000000000001E-3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0.33</v>
      </c>
      <c r="T18" s="22"/>
      <c r="U18" s="16"/>
      <c r="V18" s="16">
        <v>5.0000000000000001E-3</v>
      </c>
      <c r="W18" s="16"/>
      <c r="X18" s="46"/>
      <c r="Y18" s="16"/>
      <c r="Z18" s="16"/>
      <c r="AA18" s="16"/>
      <c r="AB18" s="16"/>
      <c r="AC18" s="16"/>
      <c r="AD18" s="16"/>
      <c r="AE18" s="102">
        <v>2.5000000000000001E-2</v>
      </c>
      <c r="AF18" s="102"/>
      <c r="AG18" s="102"/>
      <c r="AH18" s="102">
        <v>0.09</v>
      </c>
      <c r="AI18" s="102"/>
      <c r="AJ18" s="102"/>
    </row>
    <row r="19" spans="1:36" x14ac:dyDescent="0.25">
      <c r="A19" s="135"/>
      <c r="B19" s="21">
        <v>0.18</v>
      </c>
      <c r="C19" s="107" t="s">
        <v>37</v>
      </c>
      <c r="D19" s="16"/>
      <c r="E19" s="16"/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>
        <v>0.18</v>
      </c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6" x14ac:dyDescent="0.25">
      <c r="A20" s="135"/>
      <c r="B20" s="21">
        <v>0.02</v>
      </c>
      <c r="C20" s="23" t="s">
        <v>69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0.26600000000000001</v>
      </c>
      <c r="E21" s="110">
        <f t="shared" ref="E21:AJ21" si="0">SUM(E3:E20)</f>
        <v>3.6999999999999998E-2</v>
      </c>
      <c r="F21" s="110">
        <f t="shared" si="0"/>
        <v>1.8000000000000002E-2</v>
      </c>
      <c r="G21" s="110">
        <f t="shared" si="0"/>
        <v>8.0000000000000002E-3</v>
      </c>
      <c r="H21" s="110">
        <f t="shared" si="0"/>
        <v>5.5E-2</v>
      </c>
      <c r="I21" s="110">
        <f t="shared" si="0"/>
        <v>3.6999999999999998E-2</v>
      </c>
      <c r="J21" s="110">
        <f t="shared" si="0"/>
        <v>1.4999999999999999E-2</v>
      </c>
      <c r="K21" s="110">
        <f t="shared" si="0"/>
        <v>2E-3</v>
      </c>
      <c r="L21" s="110">
        <f t="shared" si="0"/>
        <v>0.219</v>
      </c>
      <c r="M21" s="110">
        <f t="shared" si="0"/>
        <v>3.6999999999999998E-2</v>
      </c>
      <c r="N21" s="110">
        <f t="shared" si="0"/>
        <v>7.0999999999999994E-2</v>
      </c>
      <c r="O21" s="110">
        <f t="shared" si="0"/>
        <v>1.7999999999999999E-2</v>
      </c>
      <c r="P21" s="110">
        <f t="shared" si="0"/>
        <v>0.1</v>
      </c>
      <c r="Q21" s="110">
        <f t="shared" si="0"/>
        <v>3.5999999999999997E-2</v>
      </c>
      <c r="R21" s="110">
        <f t="shared" si="0"/>
        <v>8.0000000000000002E-3</v>
      </c>
      <c r="S21" s="110">
        <f t="shared" si="0"/>
        <v>0.33</v>
      </c>
      <c r="T21" s="110">
        <f t="shared" si="0"/>
        <v>0</v>
      </c>
      <c r="U21" s="110">
        <f t="shared" si="0"/>
        <v>5.0000000000000001E-3</v>
      </c>
      <c r="V21" s="110">
        <f t="shared" si="0"/>
        <v>1.4999999999999999E-2</v>
      </c>
      <c r="W21" s="110">
        <f t="shared" si="0"/>
        <v>8.6999999999999994E-2</v>
      </c>
      <c r="X21" s="110">
        <f t="shared" si="0"/>
        <v>0</v>
      </c>
      <c r="Y21" s="110">
        <f t="shared" si="0"/>
        <v>0</v>
      </c>
      <c r="Z21" s="110">
        <f t="shared" si="0"/>
        <v>0.01</v>
      </c>
      <c r="AA21" s="110">
        <f t="shared" si="0"/>
        <v>0.18</v>
      </c>
      <c r="AB21" s="110">
        <f t="shared" si="0"/>
        <v>2.5000000000000001E-2</v>
      </c>
      <c r="AC21" s="110">
        <f t="shared" si="0"/>
        <v>0</v>
      </c>
      <c r="AD21" s="110">
        <f t="shared" si="0"/>
        <v>0</v>
      </c>
      <c r="AE21" s="110">
        <f t="shared" si="0"/>
        <v>2.5000000000000001E-2</v>
      </c>
      <c r="AF21" s="110">
        <f t="shared" si="0"/>
        <v>0</v>
      </c>
      <c r="AG21" s="110">
        <f t="shared" si="0"/>
        <v>0</v>
      </c>
      <c r="AH21" s="110">
        <f t="shared" si="0"/>
        <v>0.09</v>
      </c>
      <c r="AI21" s="110">
        <f t="shared" si="0"/>
        <v>0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0.79800000000000004</v>
      </c>
      <c r="E22" s="112">
        <f>E21*$D27</f>
        <v>0.11099999999999999</v>
      </c>
      <c r="F22" s="112">
        <f>F21*$D27</f>
        <v>5.4000000000000006E-2</v>
      </c>
      <c r="G22" s="118">
        <f t="shared" ref="G22:U22" si="1">G21*$D27</f>
        <v>2.4E-2</v>
      </c>
      <c r="H22" s="112">
        <f>H21*$D27</f>
        <v>0.16500000000000001</v>
      </c>
      <c r="I22" s="112">
        <f>I21*$D27</f>
        <v>0.11099999999999999</v>
      </c>
      <c r="J22" s="112">
        <f>J21*$D27</f>
        <v>4.4999999999999998E-2</v>
      </c>
      <c r="K22" s="118">
        <f>K21*$D27</f>
        <v>6.0000000000000001E-3</v>
      </c>
      <c r="L22" s="112">
        <f t="shared" si="1"/>
        <v>0.65700000000000003</v>
      </c>
      <c r="M22" s="112">
        <f t="shared" si="1"/>
        <v>0.11099999999999999</v>
      </c>
      <c r="N22" s="112">
        <f t="shared" si="1"/>
        <v>0.21299999999999997</v>
      </c>
      <c r="O22" s="112">
        <f t="shared" si="1"/>
        <v>5.3999999999999992E-2</v>
      </c>
      <c r="P22" s="112">
        <f>P21*$D27</f>
        <v>0.30000000000000004</v>
      </c>
      <c r="Q22" s="112">
        <f t="shared" si="1"/>
        <v>0.10799999999999998</v>
      </c>
      <c r="R22" s="112">
        <f t="shared" si="1"/>
        <v>2.4E-2</v>
      </c>
      <c r="S22" s="113">
        <f>S21*$D27</f>
        <v>0.99</v>
      </c>
      <c r="T22" s="114">
        <f t="shared" si="1"/>
        <v>0</v>
      </c>
      <c r="U22" s="114">
        <f t="shared" si="1"/>
        <v>1.4999999999999999E-2</v>
      </c>
      <c r="V22" s="118">
        <f>V21*$D27</f>
        <v>4.4999999999999998E-2</v>
      </c>
      <c r="W22" s="112">
        <f>W21*$D27</f>
        <v>0.26100000000000001</v>
      </c>
      <c r="X22" s="114"/>
      <c r="Y22" s="118">
        <f>Y21*$D27</f>
        <v>0</v>
      </c>
      <c r="Z22" s="112">
        <f>Z21*D27</f>
        <v>0.03</v>
      </c>
      <c r="AA22" s="112">
        <f>AA21*$D27</f>
        <v>0.54</v>
      </c>
      <c r="AB22" s="118">
        <f t="shared" ref="AB22:AJ22" si="2">AB21*$D27</f>
        <v>7.5000000000000011E-2</v>
      </c>
      <c r="AC22" s="112">
        <f t="shared" si="2"/>
        <v>0</v>
      </c>
      <c r="AD22" s="112">
        <f t="shared" si="2"/>
        <v>0</v>
      </c>
      <c r="AE22" s="112">
        <f t="shared" si="2"/>
        <v>7.5000000000000011E-2</v>
      </c>
      <c r="AF22" s="112">
        <f t="shared" si="2"/>
        <v>0</v>
      </c>
      <c r="AG22" s="118">
        <f t="shared" si="2"/>
        <v>0</v>
      </c>
      <c r="AH22" s="112">
        <f t="shared" si="2"/>
        <v>0.27</v>
      </c>
      <c r="AI22" s="112">
        <f t="shared" si="2"/>
        <v>0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103.5</v>
      </c>
      <c r="E23" s="115">
        <v>71.8</v>
      </c>
      <c r="F23" s="115">
        <v>937.7</v>
      </c>
      <c r="G23" s="115">
        <v>122.9</v>
      </c>
      <c r="H23" s="115">
        <v>95.64</v>
      </c>
      <c r="I23" s="115">
        <v>55.75</v>
      </c>
      <c r="J23" s="115">
        <v>67.5</v>
      </c>
      <c r="K23" s="115">
        <v>369.65</v>
      </c>
      <c r="L23" s="115">
        <v>62.59</v>
      </c>
      <c r="M23" s="115">
        <v>44.48</v>
      </c>
      <c r="N23" s="115">
        <v>38.979999999999997</v>
      </c>
      <c r="O23" s="115">
        <v>36.9</v>
      </c>
      <c r="P23" s="115">
        <v>548.78</v>
      </c>
      <c r="Q23" s="115">
        <v>43.38</v>
      </c>
      <c r="R23" s="115">
        <v>144.5</v>
      </c>
      <c r="S23" s="115">
        <v>9.65</v>
      </c>
      <c r="T23" s="115">
        <v>554.6</v>
      </c>
      <c r="U23" s="115">
        <v>13.8</v>
      </c>
      <c r="V23" s="115">
        <v>268.7</v>
      </c>
      <c r="W23" s="115">
        <v>146.4</v>
      </c>
      <c r="X23" s="115">
        <v>110.09</v>
      </c>
      <c r="Y23" s="115">
        <v>39.6</v>
      </c>
      <c r="Z23" s="115">
        <v>668.45</v>
      </c>
      <c r="AA23" s="115">
        <v>70.900000000000006</v>
      </c>
      <c r="AB23" s="115">
        <v>162.1</v>
      </c>
      <c r="AC23" s="115">
        <v>138.19999999999999</v>
      </c>
      <c r="AD23" s="115">
        <v>189.9</v>
      </c>
      <c r="AE23" s="55">
        <v>108.3</v>
      </c>
      <c r="AF23" s="55">
        <v>203.73</v>
      </c>
      <c r="AG23" s="55">
        <v>104.16</v>
      </c>
      <c r="AH23" s="55">
        <v>362</v>
      </c>
      <c r="AI23" s="55">
        <v>247.5</v>
      </c>
      <c r="AJ23" s="55">
        <v>134.85</v>
      </c>
    </row>
    <row r="24" spans="1:36" x14ac:dyDescent="0.25">
      <c r="A24" s="24"/>
      <c r="B24" s="25"/>
      <c r="C24" s="31" t="s">
        <v>5</v>
      </c>
      <c r="D24" s="116">
        <f>D22*D23</f>
        <v>82.593000000000004</v>
      </c>
      <c r="E24" s="116">
        <f t="shared" ref="E24:AJ24" si="3">E22*E23</f>
        <v>7.9697999999999984</v>
      </c>
      <c r="F24" s="116">
        <f t="shared" si="3"/>
        <v>50.63580000000001</v>
      </c>
      <c r="G24" s="116">
        <f t="shared" si="3"/>
        <v>2.9496000000000002</v>
      </c>
      <c r="H24" s="116">
        <f t="shared" si="3"/>
        <v>15.780600000000002</v>
      </c>
      <c r="I24" s="116">
        <f t="shared" si="3"/>
        <v>6.1882499999999991</v>
      </c>
      <c r="J24" s="116">
        <f t="shared" si="3"/>
        <v>3.0375000000000001</v>
      </c>
      <c r="K24" s="116">
        <f t="shared" si="3"/>
        <v>2.2178999999999998</v>
      </c>
      <c r="L24" s="116">
        <f t="shared" si="3"/>
        <v>41.121630000000003</v>
      </c>
      <c r="M24" s="116">
        <f t="shared" si="3"/>
        <v>4.9372799999999994</v>
      </c>
      <c r="N24" s="116">
        <f t="shared" si="3"/>
        <v>8.3027399999999982</v>
      </c>
      <c r="O24" s="116">
        <f t="shared" si="3"/>
        <v>1.9925999999999997</v>
      </c>
      <c r="P24" s="123">
        <f t="shared" si="3"/>
        <v>164.63400000000001</v>
      </c>
      <c r="Q24" s="116">
        <f t="shared" si="3"/>
        <v>4.6850399999999999</v>
      </c>
      <c r="R24" s="116">
        <f t="shared" si="3"/>
        <v>3.468</v>
      </c>
      <c r="S24" s="116">
        <f t="shared" si="3"/>
        <v>9.5534999999999997</v>
      </c>
      <c r="T24" s="116">
        <f t="shared" si="3"/>
        <v>0</v>
      </c>
      <c r="U24" s="116">
        <f t="shared" si="3"/>
        <v>0.20699999999999999</v>
      </c>
      <c r="V24" s="116">
        <f t="shared" si="3"/>
        <v>12.0915</v>
      </c>
      <c r="W24" s="116">
        <f t="shared" si="3"/>
        <v>38.2104</v>
      </c>
      <c r="X24" s="116">
        <f t="shared" si="3"/>
        <v>0</v>
      </c>
      <c r="Y24" s="116">
        <f t="shared" si="3"/>
        <v>0</v>
      </c>
      <c r="Z24" s="116">
        <f t="shared" si="3"/>
        <v>20.0535</v>
      </c>
      <c r="AA24" s="116">
        <f t="shared" si="3"/>
        <v>38.286000000000008</v>
      </c>
      <c r="AB24" s="116">
        <f t="shared" si="3"/>
        <v>12.157500000000001</v>
      </c>
      <c r="AC24" s="116">
        <f t="shared" si="3"/>
        <v>0</v>
      </c>
      <c r="AD24" s="116">
        <f t="shared" si="3"/>
        <v>0</v>
      </c>
      <c r="AE24" s="116">
        <f t="shared" si="3"/>
        <v>8.1225000000000005</v>
      </c>
      <c r="AF24" s="116">
        <f t="shared" si="3"/>
        <v>0</v>
      </c>
      <c r="AG24" s="116">
        <f t="shared" si="3"/>
        <v>0</v>
      </c>
      <c r="AH24" s="116">
        <f t="shared" si="3"/>
        <v>97.740000000000009</v>
      </c>
      <c r="AI24" s="116">
        <f t="shared" si="3"/>
        <v>0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28">
        <f>SUM(D24:AJ24)</f>
        <v>636.93564000000003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29">
        <f>D25/D27</f>
        <v>212.31188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3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27"/>
      <c r="AF28" s="127"/>
      <c r="AG28" s="127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11:A17"/>
    <mergeCell ref="A1:A2"/>
    <mergeCell ref="C1:C2"/>
    <mergeCell ref="D1:AJ1"/>
    <mergeCell ref="A3:A7"/>
    <mergeCell ref="A8:A10"/>
    <mergeCell ref="AE28:AG28"/>
    <mergeCell ref="A18:A20"/>
    <mergeCell ref="D25:E25"/>
    <mergeCell ref="D26:E26"/>
    <mergeCell ref="O27:P27"/>
    <mergeCell ref="R27:V27"/>
    <mergeCell ref="AB27:AC2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9"/>
  <dimension ref="A1:BO52"/>
  <sheetViews>
    <sheetView zoomScale="90" zoomScaleNormal="90" workbookViewId="0">
      <selection activeCell="V12" sqref="V12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5"/>
      <c r="B1" s="147"/>
      <c r="C1" s="149" t="s">
        <v>7</v>
      </c>
      <c r="D1" s="150" t="s">
        <v>7</v>
      </c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1"/>
    </row>
    <row r="2" spans="1:67" ht="44.25" customHeight="1" x14ac:dyDescent="0.25">
      <c r="A2" s="146"/>
      <c r="B2" s="148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59</v>
      </c>
      <c r="K2" s="63" t="s">
        <v>58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64</v>
      </c>
      <c r="AE2" s="100" t="s">
        <v>62</v>
      </c>
      <c r="AF2" s="91" t="s">
        <v>55</v>
      </c>
      <c r="AG2" s="91" t="s">
        <v>48</v>
      </c>
      <c r="AH2" s="91" t="s">
        <v>53</v>
      </c>
      <c r="AI2" s="91" t="s">
        <v>61</v>
      </c>
      <c r="AJ2" s="91" t="s">
        <v>49</v>
      </c>
    </row>
    <row r="3" spans="1:67" ht="15" customHeight="1" x14ac:dyDescent="0.25">
      <c r="A3" s="152" t="s">
        <v>50</v>
      </c>
      <c r="B3" s="55">
        <v>0.13</v>
      </c>
      <c r="C3" t="s">
        <v>65</v>
      </c>
      <c r="D3" s="16">
        <v>9.0999999999999998E-2</v>
      </c>
      <c r="E3" s="16">
        <v>1E-3</v>
      </c>
      <c r="F3" s="16">
        <v>1E-3</v>
      </c>
      <c r="G3" s="16"/>
      <c r="H3" s="16"/>
      <c r="I3" s="16"/>
      <c r="J3" s="16">
        <v>0.01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3"/>
      <c r="B4" s="55">
        <v>0.15</v>
      </c>
      <c r="C4" s="108" t="s">
        <v>56</v>
      </c>
      <c r="D4" s="16">
        <v>7.4999999999999997E-2</v>
      </c>
      <c r="E4" s="16">
        <v>7.0000000000000001E-3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3"/>
      <c r="B5" s="55">
        <v>2.8000000000000001E-2</v>
      </c>
      <c r="C5" s="108" t="s">
        <v>46</v>
      </c>
      <c r="D5" s="16"/>
      <c r="E5" s="16"/>
      <c r="F5" s="16">
        <v>3.0000000000000001E-3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3"/>
      <c r="B6" s="55">
        <v>0.01</v>
      </c>
      <c r="C6" s="108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>
        <v>0.01</v>
      </c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4"/>
      <c r="B7" s="55">
        <v>9.5000000000000001E-2</v>
      </c>
      <c r="C7" s="108" t="s">
        <v>42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>
        <v>0.106</v>
      </c>
      <c r="X7" s="1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57</v>
      </c>
      <c r="D11" s="16"/>
      <c r="E11" s="16">
        <v>2E-3</v>
      </c>
      <c r="F11" s="16"/>
      <c r="G11" s="16">
        <v>3.0000000000000001E-3</v>
      </c>
      <c r="H11" s="16"/>
      <c r="I11" s="16"/>
      <c r="J11" s="16"/>
      <c r="K11" s="16"/>
      <c r="L11" s="16"/>
      <c r="M11" s="16">
        <v>8.0000000000000002E-3</v>
      </c>
      <c r="N11" s="16">
        <v>0.04</v>
      </c>
      <c r="O11" s="16"/>
      <c r="P11" s="16"/>
      <c r="Q11" s="16"/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>
        <v>5.0000000000000001E-3</v>
      </c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66</v>
      </c>
      <c r="D12" s="16"/>
      <c r="E12" s="16"/>
      <c r="F12" s="16"/>
      <c r="G12" s="16">
        <v>4.0000000000000001E-3</v>
      </c>
      <c r="H12" s="16"/>
      <c r="I12" s="16"/>
      <c r="J12" s="16"/>
      <c r="K12" s="16"/>
      <c r="L12" s="16">
        <v>1.9E-2</v>
      </c>
      <c r="M12" s="16">
        <v>8.9999999999999993E-3</v>
      </c>
      <c r="N12" s="16">
        <v>1.0999999999999999E-2</v>
      </c>
      <c r="O12" s="16">
        <v>1.7999999999999999E-2</v>
      </c>
      <c r="P12" s="16"/>
      <c r="Q12" s="16">
        <v>3.5999999999999997E-2</v>
      </c>
      <c r="R12" s="16"/>
      <c r="S12" s="68"/>
      <c r="T12" s="71"/>
      <c r="U12" s="74">
        <v>2E-3</v>
      </c>
      <c r="V12" s="16">
        <v>5.0000000000000001E-3</v>
      </c>
      <c r="W12" s="16"/>
      <c r="X12" s="16"/>
      <c r="Y12" s="16"/>
      <c r="Z12" s="16"/>
      <c r="AA12" s="16"/>
      <c r="AB12" s="16">
        <v>5.0000000000000001E-3</v>
      </c>
      <c r="AC12" s="16"/>
      <c r="AD12" s="16"/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0.15</v>
      </c>
      <c r="C13" s="108" t="s">
        <v>67</v>
      </c>
      <c r="D13" s="16"/>
      <c r="E13" s="16"/>
      <c r="F13" s="16">
        <v>3.0000000000000001E-3</v>
      </c>
      <c r="G13" s="16"/>
      <c r="H13" s="16"/>
      <c r="I13" s="16"/>
      <c r="J13" s="16"/>
      <c r="K13" s="16"/>
      <c r="L13" s="16">
        <v>0.15</v>
      </c>
      <c r="M13" s="16">
        <v>0.01</v>
      </c>
      <c r="N13" s="16"/>
      <c r="O13" s="16"/>
      <c r="P13" s="16">
        <v>0.08</v>
      </c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>
        <v>2E-3</v>
      </c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/>
      <c r="C14" s="108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68"/>
      <c r="T14" s="71"/>
      <c r="U14" s="74"/>
      <c r="V14" s="16"/>
      <c r="W14" s="16"/>
      <c r="X14" s="1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0.16</v>
      </c>
      <c r="C16" s="108" t="s">
        <v>54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>
        <v>6.0000000000000001E-3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0.12</v>
      </c>
      <c r="C18" s="108" t="s">
        <v>68</v>
      </c>
      <c r="D18" s="16">
        <v>0.03</v>
      </c>
      <c r="E18" s="16">
        <v>0.01</v>
      </c>
      <c r="F18" s="16">
        <v>4.0000000000000001E-3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>
        <v>0.2</v>
      </c>
      <c r="T18" s="71"/>
      <c r="U18" s="74"/>
      <c r="V18" s="16">
        <v>5.0000000000000001E-3</v>
      </c>
      <c r="W18" s="16"/>
      <c r="X18" s="16"/>
      <c r="Y18" s="16"/>
      <c r="Z18" s="16"/>
      <c r="AA18" s="16"/>
      <c r="AB18" s="16"/>
      <c r="AC18" s="16"/>
      <c r="AD18" s="16">
        <v>0.02</v>
      </c>
      <c r="AE18" s="102"/>
      <c r="AF18" s="102"/>
      <c r="AG18" s="102">
        <v>7.0000000000000007E-2</v>
      </c>
      <c r="AH18" s="102"/>
      <c r="AI18" s="102"/>
      <c r="AJ18" s="102"/>
    </row>
    <row r="19" spans="1:36" ht="15" customHeight="1" x14ac:dyDescent="0.25">
      <c r="A19" s="140"/>
      <c r="B19" s="55">
        <v>0.15</v>
      </c>
      <c r="C19" s="108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>
        <v>0.15</v>
      </c>
      <c r="AA19" s="16"/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41"/>
      <c r="B20" s="55">
        <v>0.02</v>
      </c>
      <c r="C20" s="14" t="s">
        <v>69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>
        <v>0.02</v>
      </c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0.19599999999999998</v>
      </c>
      <c r="E21" s="92">
        <f t="shared" ref="E21:AJ21" si="0">SUM(E3:E20)</f>
        <v>2.8000000000000004E-2</v>
      </c>
      <c r="F21" s="92">
        <f t="shared" si="0"/>
        <v>1.0999999999999999E-2</v>
      </c>
      <c r="G21" s="92">
        <f t="shared" si="0"/>
        <v>7.0000000000000001E-3</v>
      </c>
      <c r="H21" s="92">
        <f t="shared" si="0"/>
        <v>4.2999999999999997E-2</v>
      </c>
      <c r="I21" s="92">
        <f t="shared" si="0"/>
        <v>0.03</v>
      </c>
      <c r="J21" s="92">
        <f t="shared" si="0"/>
        <v>0.01</v>
      </c>
      <c r="K21" s="92">
        <f t="shared" si="0"/>
        <v>2E-3</v>
      </c>
      <c r="L21" s="92">
        <f t="shared" si="0"/>
        <v>0.16899999999999998</v>
      </c>
      <c r="M21" s="92">
        <f>SUM(M3:M20)</f>
        <v>2.7000000000000003E-2</v>
      </c>
      <c r="N21" s="92">
        <f>SUM(N3:N20)</f>
        <v>5.1000000000000004E-2</v>
      </c>
      <c r="O21" s="92">
        <f t="shared" si="0"/>
        <v>1.7999999999999999E-2</v>
      </c>
      <c r="P21" s="92">
        <f t="shared" si="0"/>
        <v>0.08</v>
      </c>
      <c r="Q21" s="92">
        <f t="shared" si="0"/>
        <v>3.5999999999999997E-2</v>
      </c>
      <c r="R21" s="92">
        <f t="shared" si="0"/>
        <v>6.0000000000000001E-3</v>
      </c>
      <c r="S21" s="92">
        <f t="shared" si="0"/>
        <v>0.2</v>
      </c>
      <c r="T21" s="92">
        <f t="shared" si="0"/>
        <v>0</v>
      </c>
      <c r="U21" s="92">
        <f t="shared" si="0"/>
        <v>2E-3</v>
      </c>
      <c r="V21" s="92">
        <f t="shared" si="0"/>
        <v>0.01</v>
      </c>
      <c r="W21" s="92">
        <f t="shared" si="0"/>
        <v>0.106</v>
      </c>
      <c r="X21" s="92">
        <f t="shared" si="0"/>
        <v>0</v>
      </c>
      <c r="Y21" s="92">
        <f t="shared" si="0"/>
        <v>0.01</v>
      </c>
      <c r="Z21" s="92">
        <f t="shared" si="0"/>
        <v>0.15</v>
      </c>
      <c r="AA21" s="92">
        <f t="shared" si="0"/>
        <v>0</v>
      </c>
      <c r="AB21" s="92">
        <f t="shared" si="0"/>
        <v>1.2E-2</v>
      </c>
      <c r="AC21" s="92">
        <f t="shared" si="0"/>
        <v>0</v>
      </c>
      <c r="AD21" s="92">
        <f t="shared" si="0"/>
        <v>0.02</v>
      </c>
      <c r="AE21" s="92">
        <f t="shared" si="0"/>
        <v>0</v>
      </c>
      <c r="AF21" s="92">
        <f t="shared" si="0"/>
        <v>0</v>
      </c>
      <c r="AG21" s="92">
        <f t="shared" si="0"/>
        <v>7.0000000000000007E-2</v>
      </c>
      <c r="AH21" s="92">
        <f t="shared" si="0"/>
        <v>0</v>
      </c>
      <c r="AI21" s="92">
        <f t="shared" si="0"/>
        <v>0.02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3.5279999999999996</v>
      </c>
      <c r="E22" s="93">
        <f>E21*$D27</f>
        <v>0.50400000000000011</v>
      </c>
      <c r="F22" s="93">
        <f>F21*$D27</f>
        <v>0.19799999999999998</v>
      </c>
      <c r="G22" s="93">
        <f t="shared" ref="G22:Q22" si="1">G21*$D27</f>
        <v>0.126</v>
      </c>
      <c r="H22" s="93">
        <f>H21*$D27</f>
        <v>0.77399999999999991</v>
      </c>
      <c r="I22" s="93">
        <f>I21*$D27</f>
        <v>0.54</v>
      </c>
      <c r="J22" s="93">
        <f t="shared" si="1"/>
        <v>0.18</v>
      </c>
      <c r="K22" s="94">
        <f>K21*$D27</f>
        <v>3.6000000000000004E-2</v>
      </c>
      <c r="L22" s="93">
        <f t="shared" si="1"/>
        <v>3.0419999999999998</v>
      </c>
      <c r="M22" s="93">
        <f t="shared" si="1"/>
        <v>0.48600000000000004</v>
      </c>
      <c r="N22" s="93">
        <f t="shared" si="1"/>
        <v>0.91800000000000004</v>
      </c>
      <c r="O22" s="93">
        <f t="shared" si="1"/>
        <v>0.32399999999999995</v>
      </c>
      <c r="P22" s="93">
        <f>P21*$D27</f>
        <v>1.44</v>
      </c>
      <c r="Q22" s="93">
        <f t="shared" si="1"/>
        <v>0.64799999999999991</v>
      </c>
      <c r="R22" s="93">
        <f>R21*$D27</f>
        <v>0.108</v>
      </c>
      <c r="S22" s="95">
        <f>S21*$D27</f>
        <v>3.6</v>
      </c>
      <c r="T22" s="96">
        <f>T21*$D27</f>
        <v>0</v>
      </c>
      <c r="U22" s="97">
        <f>U21*D27</f>
        <v>3.6000000000000004E-2</v>
      </c>
      <c r="V22" s="97">
        <f t="shared" ref="V22:AA22" si="2">V21*$D27</f>
        <v>0.18</v>
      </c>
      <c r="W22" s="93">
        <f t="shared" si="2"/>
        <v>1.9079999999999999</v>
      </c>
      <c r="X22" s="93">
        <f t="shared" si="2"/>
        <v>0</v>
      </c>
      <c r="Y22" s="93">
        <f t="shared" si="2"/>
        <v>0.18</v>
      </c>
      <c r="Z22" s="93">
        <f t="shared" si="2"/>
        <v>2.6999999999999997</v>
      </c>
      <c r="AA22" s="93">
        <f t="shared" si="2"/>
        <v>0</v>
      </c>
      <c r="AB22" s="93">
        <f t="shared" ref="AB22:AD22" si="3">AB21*$D27</f>
        <v>0.216</v>
      </c>
      <c r="AC22" s="93">
        <f t="shared" si="3"/>
        <v>0</v>
      </c>
      <c r="AD22" s="93">
        <f t="shared" si="3"/>
        <v>0.36</v>
      </c>
      <c r="AE22" s="93">
        <f t="shared" ref="AE22" si="4">AE21*$D27</f>
        <v>0</v>
      </c>
      <c r="AF22" s="93">
        <f t="shared" ref="AF22" si="5">AF21*$D27</f>
        <v>0</v>
      </c>
      <c r="AG22" s="93">
        <f t="shared" ref="AG22" si="6">AG21*$D27</f>
        <v>1.2600000000000002</v>
      </c>
      <c r="AH22" s="93">
        <f t="shared" ref="AH22" si="7">AH21*$D27</f>
        <v>0</v>
      </c>
      <c r="AI22" s="93">
        <f t="shared" ref="AI22" si="8">AI21*$D27</f>
        <v>0.36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109.36</v>
      </c>
      <c r="E23" s="66">
        <v>63.89</v>
      </c>
      <c r="F23" s="66">
        <v>965.7</v>
      </c>
      <c r="G23" s="66">
        <v>125.58</v>
      </c>
      <c r="H23" s="66">
        <v>95.64</v>
      </c>
      <c r="I23" s="66">
        <v>55.75</v>
      </c>
      <c r="J23" s="66">
        <v>70.400000000000006</v>
      </c>
      <c r="K23" s="66">
        <v>371.75</v>
      </c>
      <c r="L23" s="66">
        <v>62.59</v>
      </c>
      <c r="M23" s="66">
        <v>51.71</v>
      </c>
      <c r="N23" s="66">
        <v>39.11</v>
      </c>
      <c r="O23" s="66">
        <v>54.22</v>
      </c>
      <c r="P23" s="66">
        <v>556.62</v>
      </c>
      <c r="Q23" s="66">
        <v>51.61</v>
      </c>
      <c r="R23" s="77">
        <v>152.18</v>
      </c>
      <c r="S23" s="69">
        <v>9.1199999999999992</v>
      </c>
      <c r="T23" s="72">
        <v>586.9</v>
      </c>
      <c r="U23" s="75">
        <v>14.28</v>
      </c>
      <c r="V23" s="66">
        <v>294.44</v>
      </c>
      <c r="W23" s="66">
        <v>134</v>
      </c>
      <c r="X23" s="66">
        <v>40.270000000000003</v>
      </c>
      <c r="Y23" s="66">
        <v>703.38</v>
      </c>
      <c r="Z23" s="66">
        <v>74.239999999999995</v>
      </c>
      <c r="AA23" s="77">
        <v>140.08000000000001</v>
      </c>
      <c r="AB23" s="66">
        <v>166.19</v>
      </c>
      <c r="AC23" s="66">
        <v>228.17</v>
      </c>
      <c r="AD23" s="66">
        <v>108.3</v>
      </c>
      <c r="AE23" s="103">
        <v>203.73</v>
      </c>
      <c r="AF23" s="99">
        <v>104.16</v>
      </c>
      <c r="AG23" s="99">
        <v>359.56</v>
      </c>
      <c r="AH23" s="99">
        <v>267.76</v>
      </c>
      <c r="AI23" s="99">
        <v>284</v>
      </c>
      <c r="AJ23" s="99">
        <v>145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385.82207999999997</v>
      </c>
      <c r="E24" s="98">
        <f t="shared" ref="E24:AJ24" si="10">E22*E23</f>
        <v>32.20056000000001</v>
      </c>
      <c r="F24" s="98">
        <f t="shared" si="10"/>
        <v>191.20859999999999</v>
      </c>
      <c r="G24" s="98">
        <f t="shared" si="10"/>
        <v>15.823079999999999</v>
      </c>
      <c r="H24" s="98">
        <f t="shared" si="10"/>
        <v>74.025359999999992</v>
      </c>
      <c r="I24" s="98">
        <f t="shared" si="10"/>
        <v>30.105</v>
      </c>
      <c r="J24" s="98">
        <f t="shared" si="10"/>
        <v>12.672000000000001</v>
      </c>
      <c r="K24" s="98">
        <f t="shared" si="10"/>
        <v>13.383000000000001</v>
      </c>
      <c r="L24" s="98">
        <f t="shared" si="10"/>
        <v>190.39877999999999</v>
      </c>
      <c r="M24" s="98">
        <f t="shared" si="10"/>
        <v>25.131060000000002</v>
      </c>
      <c r="N24" s="98">
        <f t="shared" si="10"/>
        <v>35.902979999999999</v>
      </c>
      <c r="O24" s="98">
        <f t="shared" si="10"/>
        <v>17.567279999999997</v>
      </c>
      <c r="P24" s="98">
        <f t="shared" si="10"/>
        <v>801.53279999999995</v>
      </c>
      <c r="Q24" s="98">
        <f t="shared" si="10"/>
        <v>33.443279999999994</v>
      </c>
      <c r="R24" s="98">
        <f t="shared" si="10"/>
        <v>16.43544</v>
      </c>
      <c r="S24" s="98">
        <f t="shared" si="10"/>
        <v>32.832000000000001</v>
      </c>
      <c r="T24" s="98">
        <f t="shared" si="10"/>
        <v>0</v>
      </c>
      <c r="U24" s="98">
        <f t="shared" si="10"/>
        <v>0.51408000000000009</v>
      </c>
      <c r="V24" s="98">
        <f t="shared" si="10"/>
        <v>52.999199999999995</v>
      </c>
      <c r="W24" s="98">
        <f t="shared" si="10"/>
        <v>255.672</v>
      </c>
      <c r="X24" s="98">
        <f t="shared" si="10"/>
        <v>0</v>
      </c>
      <c r="Y24" s="98">
        <f t="shared" si="10"/>
        <v>126.60839999999999</v>
      </c>
      <c r="Z24" s="98">
        <f t="shared" si="10"/>
        <v>200.44799999999998</v>
      </c>
      <c r="AA24" s="98">
        <f t="shared" si="10"/>
        <v>0</v>
      </c>
      <c r="AB24" s="98">
        <f t="shared" si="10"/>
        <v>35.897039999999997</v>
      </c>
      <c r="AC24" s="98">
        <f t="shared" si="10"/>
        <v>0</v>
      </c>
      <c r="AD24" s="98">
        <f t="shared" si="10"/>
        <v>38.988</v>
      </c>
      <c r="AE24" s="98">
        <f t="shared" si="10"/>
        <v>0</v>
      </c>
      <c r="AF24" s="98">
        <f t="shared" si="10"/>
        <v>0</v>
      </c>
      <c r="AG24" s="98">
        <f t="shared" si="10"/>
        <v>453.04560000000009</v>
      </c>
      <c r="AH24" s="98">
        <f t="shared" si="10"/>
        <v>0</v>
      </c>
      <c r="AI24" s="98">
        <f t="shared" si="10"/>
        <v>102.24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42">
        <f>SUM(D24:AJ24)</f>
        <v>3174.8956199999993</v>
      </c>
      <c r="E25" s="14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43">
        <f>D25/D27</f>
        <v>176.38308999999995</v>
      </c>
      <c r="E26" s="14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18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44" t="s">
        <v>16</v>
      </c>
      <c r="M28" s="144"/>
      <c r="N28" s="144"/>
      <c r="O28" s="144"/>
      <c r="P28" s="14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3" t="s">
        <v>0</v>
      </c>
      <c r="E29" s="133"/>
      <c r="F29" s="36"/>
      <c r="G29" s="133" t="s">
        <v>12</v>
      </c>
      <c r="H29" s="133"/>
      <c r="I29" s="133"/>
      <c r="J29" s="133"/>
      <c r="K29" s="133"/>
      <c r="L29" s="36"/>
      <c r="M29" s="36"/>
      <c r="N29" s="36"/>
      <c r="O29" s="36"/>
      <c r="P29" s="36"/>
      <c r="Q29" s="134" t="s">
        <v>0</v>
      </c>
      <c r="R29" s="134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27"/>
      <c r="U30" s="127"/>
      <c r="V30" s="127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T30:V30"/>
    <mergeCell ref="D31:E31"/>
    <mergeCell ref="G31:K31"/>
    <mergeCell ref="Q29:R29"/>
    <mergeCell ref="D29:E29"/>
    <mergeCell ref="G29:K29"/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2"/>
  <dimension ref="A1:AI30"/>
  <sheetViews>
    <sheetView workbookViewId="0">
      <selection activeCell="AF15" sqref="AF15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2"/>
    </row>
    <row r="2" spans="1:35" ht="49.5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59</v>
      </c>
      <c r="K2" s="19" t="s">
        <v>58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64</v>
      </c>
      <c r="AD2" s="121" t="s">
        <v>62</v>
      </c>
      <c r="AE2" s="121" t="s">
        <v>53</v>
      </c>
      <c r="AF2" s="121" t="s">
        <v>55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8" t="s">
        <v>50</v>
      </c>
      <c r="B3" s="21">
        <v>0.18</v>
      </c>
      <c r="C3" s="106" t="s">
        <v>65</v>
      </c>
      <c r="D3" s="16">
        <v>0.126</v>
      </c>
      <c r="E3" s="16">
        <v>1E-3</v>
      </c>
      <c r="F3" s="16">
        <v>2E-3</v>
      </c>
      <c r="G3" s="16"/>
      <c r="H3" s="16"/>
      <c r="I3" s="16"/>
      <c r="J3" s="16">
        <v>1.4999999999999999E-2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8"/>
      <c r="B4" s="21">
        <v>0.18</v>
      </c>
      <c r="C4" s="107" t="s">
        <v>56</v>
      </c>
      <c r="D4" s="16">
        <v>0.09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8"/>
      <c r="B5" s="21">
        <v>3.5000000000000003E-2</v>
      </c>
      <c r="C5" s="107" t="s">
        <v>46</v>
      </c>
      <c r="D5" s="16"/>
      <c r="E5" s="16"/>
      <c r="F5" s="16">
        <v>5.0000000000000001E-3</v>
      </c>
      <c r="G5" s="16"/>
      <c r="H5" s="16">
        <v>0.03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8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>
        <v>0.01</v>
      </c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8"/>
      <c r="B7" s="21">
        <v>7.4999999999999997E-2</v>
      </c>
      <c r="C7" s="107" t="s">
        <v>42</v>
      </c>
      <c r="D7" s="16" t="s">
        <v>38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8.6999999999999994E-2</v>
      </c>
      <c r="X7" s="16"/>
      <c r="Y7" s="16"/>
      <c r="Z7" s="16"/>
      <c r="AA7" s="16"/>
      <c r="AB7" s="16"/>
      <c r="AC7" s="16"/>
      <c r="AD7" s="102"/>
      <c r="AE7" s="102"/>
      <c r="AF7" s="102"/>
      <c r="AG7" s="102"/>
      <c r="AH7" s="102"/>
      <c r="AI7" s="102"/>
    </row>
    <row r="8" spans="1:35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35" t="s">
        <v>1</v>
      </c>
      <c r="B11" s="21">
        <v>0.06</v>
      </c>
      <c r="C11" s="107" t="s">
        <v>57</v>
      </c>
      <c r="D11" s="16"/>
      <c r="E11" s="16">
        <v>1E-3</v>
      </c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16"/>
      <c r="Y11" s="16"/>
      <c r="Z11" s="16"/>
      <c r="AA11" s="16">
        <v>1.7000000000000001E-2</v>
      </c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35"/>
      <c r="B12" s="21">
        <v>0.18</v>
      </c>
      <c r="C12" s="107" t="s">
        <v>66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1.9E-2</v>
      </c>
      <c r="M12" s="16">
        <v>8.9999999999999993E-3</v>
      </c>
      <c r="N12" s="16">
        <v>1.0999999999999999E-2</v>
      </c>
      <c r="O12" s="16">
        <v>1.7999999999999999E-2</v>
      </c>
      <c r="P12" s="16"/>
      <c r="Q12" s="16">
        <v>3.5999999999999997E-2</v>
      </c>
      <c r="R12" s="16"/>
      <c r="S12" s="48"/>
      <c r="T12" s="22"/>
      <c r="U12" s="16">
        <v>5.0000000000000001E-3</v>
      </c>
      <c r="V12" s="16">
        <v>0.01</v>
      </c>
      <c r="W12" s="16"/>
      <c r="X12" s="16"/>
      <c r="Y12" s="16"/>
      <c r="Z12" s="16"/>
      <c r="AA12" s="16">
        <v>5.0000000000000001E-3</v>
      </c>
      <c r="AB12" s="16"/>
      <c r="AC12" s="16"/>
      <c r="AD12" s="102"/>
      <c r="AE12" s="102"/>
      <c r="AF12" s="102"/>
      <c r="AG12" s="102"/>
      <c r="AH12" s="102"/>
      <c r="AI12" s="102"/>
    </row>
    <row r="13" spans="1:35" x14ac:dyDescent="0.25">
      <c r="A13" s="135"/>
      <c r="B13" s="21">
        <v>0.2</v>
      </c>
      <c r="C13" s="60" t="s">
        <v>67</v>
      </c>
      <c r="D13" s="16"/>
      <c r="E13" s="16"/>
      <c r="F13" s="16">
        <v>5.0000000000000001E-3</v>
      </c>
      <c r="G13" s="16">
        <v>2E-3</v>
      </c>
      <c r="H13" s="16"/>
      <c r="I13" s="16"/>
      <c r="J13" s="16"/>
      <c r="K13" s="16"/>
      <c r="L13" s="16">
        <v>0.2</v>
      </c>
      <c r="M13" s="16">
        <v>1.4999999999999999E-2</v>
      </c>
      <c r="N13" s="16"/>
      <c r="O13" s="16"/>
      <c r="P13" s="16">
        <v>0.1</v>
      </c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>
        <v>3.0000000000000001E-3</v>
      </c>
      <c r="AB13" s="16"/>
      <c r="AC13" s="16"/>
      <c r="AD13" s="102"/>
      <c r="AE13" s="102"/>
      <c r="AF13" s="102"/>
      <c r="AG13" s="102"/>
      <c r="AH13" s="102"/>
      <c r="AI13" s="102"/>
    </row>
    <row r="14" spans="1:35" x14ac:dyDescent="0.25">
      <c r="A14" s="135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16"/>
      <c r="Y14" s="16"/>
      <c r="Z14" s="16"/>
      <c r="AA14" s="16"/>
      <c r="AB14" s="16"/>
      <c r="AC14" s="16"/>
      <c r="AD14" s="102"/>
      <c r="AE14" s="102"/>
      <c r="AF14" s="102"/>
      <c r="AG14" s="102"/>
      <c r="AH14" s="102"/>
      <c r="AI14" s="102"/>
    </row>
    <row r="15" spans="1:35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 t="s">
        <v>38</v>
      </c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35" t="s">
        <v>2</v>
      </c>
      <c r="B18" s="21">
        <v>0.15</v>
      </c>
      <c r="C18" s="107" t="s">
        <v>70</v>
      </c>
      <c r="D18" s="16">
        <v>0.05</v>
      </c>
      <c r="E18" s="16">
        <v>1.4999999999999999E-2</v>
      </c>
      <c r="F18" s="16">
        <v>6.0000000000000001E-3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>
        <v>5.0000000000000001E-3</v>
      </c>
      <c r="W18" s="16"/>
      <c r="X18" s="16"/>
      <c r="Y18" s="16"/>
      <c r="Z18" s="16"/>
      <c r="AA18" s="16"/>
      <c r="AB18" s="16"/>
      <c r="AC18" s="16">
        <v>2.5000000000000001E-2</v>
      </c>
      <c r="AD18" s="102"/>
      <c r="AE18" s="102"/>
      <c r="AF18" s="102"/>
      <c r="AG18" s="102">
        <v>0.09</v>
      </c>
      <c r="AH18" s="102"/>
      <c r="AI18" s="102"/>
    </row>
    <row r="19" spans="1:35" x14ac:dyDescent="0.25">
      <c r="A19" s="135"/>
      <c r="B19" s="21">
        <v>0.18</v>
      </c>
      <c r="C19" s="107" t="s">
        <v>37</v>
      </c>
      <c r="D19" s="16"/>
      <c r="E19" s="16">
        <v>0.01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>
        <v>0.18</v>
      </c>
      <c r="AA19" s="16"/>
      <c r="AB19" s="16"/>
      <c r="AC19" s="16"/>
      <c r="AD19" s="102"/>
      <c r="AE19" s="102"/>
      <c r="AF19" s="102"/>
      <c r="AG19" s="102"/>
      <c r="AH19" s="102"/>
      <c r="AI19" s="102"/>
    </row>
    <row r="20" spans="1:35" x14ac:dyDescent="0.25">
      <c r="A20" s="135"/>
      <c r="B20" s="21">
        <v>0.02</v>
      </c>
      <c r="C20" s="23" t="s">
        <v>69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0.26600000000000001</v>
      </c>
      <c r="E21" s="27">
        <f t="shared" ref="E21:AI21" si="0">SUM(E3:E20)</f>
        <v>4.7E-2</v>
      </c>
      <c r="F21" s="27">
        <f t="shared" si="0"/>
        <v>1.8000000000000002E-2</v>
      </c>
      <c r="G21" s="27">
        <f t="shared" si="0"/>
        <v>8.0000000000000002E-3</v>
      </c>
      <c r="H21" s="27">
        <f t="shared" si="0"/>
        <v>5.5E-2</v>
      </c>
      <c r="I21" s="27">
        <f t="shared" si="0"/>
        <v>3.6999999999999998E-2</v>
      </c>
      <c r="J21" s="27">
        <f t="shared" si="0"/>
        <v>1.4999999999999999E-2</v>
      </c>
      <c r="K21" s="27">
        <f t="shared" si="0"/>
        <v>2E-3</v>
      </c>
      <c r="L21" s="27">
        <f t="shared" si="0"/>
        <v>0.219</v>
      </c>
      <c r="M21" s="27">
        <f t="shared" si="0"/>
        <v>3.6999999999999998E-2</v>
      </c>
      <c r="N21" s="27">
        <f t="shared" si="0"/>
        <v>7.0999999999999994E-2</v>
      </c>
      <c r="O21" s="27">
        <f t="shared" si="0"/>
        <v>1.7999999999999999E-2</v>
      </c>
      <c r="P21" s="27">
        <f t="shared" si="0"/>
        <v>0.1</v>
      </c>
      <c r="Q21" s="27">
        <f t="shared" si="0"/>
        <v>3.5999999999999997E-2</v>
      </c>
      <c r="R21" s="27">
        <f t="shared" si="0"/>
        <v>8.0000000000000002E-3</v>
      </c>
      <c r="S21" s="27">
        <f t="shared" si="0"/>
        <v>1</v>
      </c>
      <c r="T21" s="27">
        <f t="shared" si="0"/>
        <v>0</v>
      </c>
      <c r="U21" s="27">
        <f t="shared" si="0"/>
        <v>5.0000000000000001E-3</v>
      </c>
      <c r="V21" s="27">
        <f t="shared" si="0"/>
        <v>1.4999999999999999E-2</v>
      </c>
      <c r="W21" s="27">
        <f t="shared" si="0"/>
        <v>8.6999999999999994E-2</v>
      </c>
      <c r="X21" s="27">
        <f t="shared" si="0"/>
        <v>0</v>
      </c>
      <c r="Y21" s="27">
        <f t="shared" si="0"/>
        <v>0.01</v>
      </c>
      <c r="Z21" s="27">
        <f t="shared" si="0"/>
        <v>0.18</v>
      </c>
      <c r="AA21" s="27">
        <f t="shared" si="0"/>
        <v>2.5000000000000001E-2</v>
      </c>
      <c r="AB21" s="27">
        <f t="shared" si="0"/>
        <v>0</v>
      </c>
      <c r="AC21" s="27">
        <f t="shared" si="0"/>
        <v>2.5000000000000001E-2</v>
      </c>
      <c r="AD21" s="27">
        <f t="shared" si="0"/>
        <v>0</v>
      </c>
      <c r="AE21" s="27">
        <f t="shared" si="0"/>
        <v>0</v>
      </c>
      <c r="AF21" s="27">
        <f t="shared" si="0"/>
        <v>0</v>
      </c>
      <c r="AG21" s="27">
        <f t="shared" si="0"/>
        <v>0.09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0.26600000000000001</v>
      </c>
      <c r="E22" s="76">
        <f t="shared" ref="E22:AI22" si="1">E21*$D27</f>
        <v>4.7E-2</v>
      </c>
      <c r="F22" s="76">
        <f t="shared" si="1"/>
        <v>1.8000000000000002E-2</v>
      </c>
      <c r="G22" s="76">
        <f t="shared" si="1"/>
        <v>8.0000000000000002E-3</v>
      </c>
      <c r="H22" s="76">
        <f t="shared" si="1"/>
        <v>5.5E-2</v>
      </c>
      <c r="I22" s="76">
        <f t="shared" si="1"/>
        <v>3.6999999999999998E-2</v>
      </c>
      <c r="J22" s="76">
        <f t="shared" si="1"/>
        <v>1.4999999999999999E-2</v>
      </c>
      <c r="K22" s="122">
        <f t="shared" si="1"/>
        <v>2E-3</v>
      </c>
      <c r="L22" s="76">
        <f t="shared" si="1"/>
        <v>0.219</v>
      </c>
      <c r="M22" s="76">
        <f t="shared" si="1"/>
        <v>3.6999999999999998E-2</v>
      </c>
      <c r="N22" s="76">
        <f t="shared" si="1"/>
        <v>7.0999999999999994E-2</v>
      </c>
      <c r="O22" s="76">
        <f t="shared" si="1"/>
        <v>1.7999999999999999E-2</v>
      </c>
      <c r="P22" s="76">
        <f t="shared" si="1"/>
        <v>0.1</v>
      </c>
      <c r="Q22" s="76">
        <f t="shared" si="1"/>
        <v>3.5999999999999997E-2</v>
      </c>
      <c r="R22" s="122">
        <f t="shared" si="1"/>
        <v>8.0000000000000002E-3</v>
      </c>
      <c r="S22" s="44">
        <f t="shared" si="1"/>
        <v>1</v>
      </c>
      <c r="T22" s="122">
        <f t="shared" si="1"/>
        <v>0</v>
      </c>
      <c r="U22" s="122">
        <f t="shared" si="1"/>
        <v>5.0000000000000001E-3</v>
      </c>
      <c r="V22" s="122">
        <f t="shared" si="1"/>
        <v>1.4999999999999999E-2</v>
      </c>
      <c r="W22" s="122">
        <f t="shared" si="1"/>
        <v>8.6999999999999994E-2</v>
      </c>
      <c r="X22" s="122">
        <f t="shared" si="1"/>
        <v>0</v>
      </c>
      <c r="Y22" s="76">
        <f t="shared" si="1"/>
        <v>0.01</v>
      </c>
      <c r="Z22" s="76">
        <f t="shared" si="1"/>
        <v>0.18</v>
      </c>
      <c r="AA22" s="122">
        <f t="shared" si="1"/>
        <v>2.5000000000000001E-2</v>
      </c>
      <c r="AB22" s="76">
        <f t="shared" si="1"/>
        <v>0</v>
      </c>
      <c r="AC22" s="122">
        <f t="shared" si="1"/>
        <v>2.5000000000000001E-2</v>
      </c>
      <c r="AD22" s="122">
        <f t="shared" si="1"/>
        <v>0</v>
      </c>
      <c r="AE22" s="76">
        <f t="shared" si="1"/>
        <v>0</v>
      </c>
      <c r="AF22" s="122">
        <f t="shared" si="1"/>
        <v>0</v>
      </c>
      <c r="AG22" s="122">
        <f t="shared" si="1"/>
        <v>0.09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103.5</v>
      </c>
      <c r="E23" s="30">
        <v>71.8</v>
      </c>
      <c r="F23" s="30">
        <v>937.7</v>
      </c>
      <c r="G23" s="30">
        <v>116</v>
      </c>
      <c r="H23" s="30">
        <v>95.64</v>
      </c>
      <c r="I23" s="30">
        <v>55.75</v>
      </c>
      <c r="J23" s="30">
        <v>67.5</v>
      </c>
      <c r="K23" s="30">
        <v>369.65</v>
      </c>
      <c r="L23" s="30">
        <v>62.59</v>
      </c>
      <c r="M23" s="30">
        <v>44.48</v>
      </c>
      <c r="N23" s="30">
        <v>38.979999999999997</v>
      </c>
      <c r="O23" s="30">
        <v>36.9</v>
      </c>
      <c r="P23" s="30">
        <v>548.78</v>
      </c>
      <c r="Q23" s="30">
        <v>43.38</v>
      </c>
      <c r="R23" s="30">
        <v>144.5</v>
      </c>
      <c r="S23" s="30">
        <v>9.65</v>
      </c>
      <c r="T23" s="30">
        <v>554.6</v>
      </c>
      <c r="U23" s="30">
        <v>14.28</v>
      </c>
      <c r="V23" s="30">
        <v>268.7</v>
      </c>
      <c r="W23" s="30">
        <v>146.4</v>
      </c>
      <c r="X23" s="30">
        <v>39.6</v>
      </c>
      <c r="Y23" s="30">
        <v>703.38</v>
      </c>
      <c r="Z23" s="30">
        <v>70.900000000000006</v>
      </c>
      <c r="AA23" s="30">
        <v>162.1</v>
      </c>
      <c r="AB23" s="30">
        <v>138.16</v>
      </c>
      <c r="AC23" s="30">
        <v>108.3</v>
      </c>
      <c r="AD23" s="101">
        <v>203.73</v>
      </c>
      <c r="AE23" s="3">
        <v>247.5</v>
      </c>
      <c r="AF23" s="3">
        <v>104.16</v>
      </c>
      <c r="AG23" s="3">
        <v>362</v>
      </c>
      <c r="AH23" s="3">
        <v>48.7</v>
      </c>
      <c r="AI23" s="3">
        <v>134.88999999999999</v>
      </c>
    </row>
    <row r="24" spans="1:35" x14ac:dyDescent="0.25">
      <c r="A24" s="24"/>
      <c r="B24" s="25"/>
      <c r="C24" s="31" t="s">
        <v>5</v>
      </c>
      <c r="D24" s="32">
        <f>D22*D23</f>
        <v>27.531000000000002</v>
      </c>
      <c r="E24" s="32">
        <f t="shared" ref="E24:AI24" si="2">E22*E23</f>
        <v>3.3746</v>
      </c>
      <c r="F24" s="32">
        <f t="shared" si="2"/>
        <v>16.878600000000002</v>
      </c>
      <c r="G24" s="32">
        <f t="shared" si="2"/>
        <v>0.92800000000000005</v>
      </c>
      <c r="H24" s="32">
        <f t="shared" si="2"/>
        <v>5.2602000000000002</v>
      </c>
      <c r="I24" s="32">
        <f t="shared" si="2"/>
        <v>2.0627499999999999</v>
      </c>
      <c r="J24" s="32">
        <f t="shared" si="2"/>
        <v>1.0125</v>
      </c>
      <c r="K24" s="32">
        <f t="shared" si="2"/>
        <v>0.73929999999999996</v>
      </c>
      <c r="L24" s="32">
        <f t="shared" si="2"/>
        <v>13.70721</v>
      </c>
      <c r="M24" s="32">
        <f t="shared" si="2"/>
        <v>1.6457599999999999</v>
      </c>
      <c r="N24" s="32">
        <f t="shared" si="2"/>
        <v>2.7675799999999997</v>
      </c>
      <c r="O24" s="32">
        <f t="shared" si="2"/>
        <v>0.6641999999999999</v>
      </c>
      <c r="P24" s="32">
        <f t="shared" si="2"/>
        <v>54.878</v>
      </c>
      <c r="Q24" s="32">
        <f t="shared" si="2"/>
        <v>1.56168</v>
      </c>
      <c r="R24" s="32">
        <f t="shared" si="2"/>
        <v>1.1559999999999999</v>
      </c>
      <c r="S24" s="32">
        <f t="shared" si="2"/>
        <v>9.65</v>
      </c>
      <c r="T24" s="32">
        <f t="shared" si="2"/>
        <v>0</v>
      </c>
      <c r="U24" s="32">
        <f t="shared" si="2"/>
        <v>7.1400000000000005E-2</v>
      </c>
      <c r="V24" s="32">
        <f t="shared" si="2"/>
        <v>4.0305</v>
      </c>
      <c r="W24" s="32">
        <f t="shared" si="2"/>
        <v>12.736799999999999</v>
      </c>
      <c r="X24" s="32">
        <f t="shared" si="2"/>
        <v>0</v>
      </c>
      <c r="Y24" s="32">
        <f t="shared" si="2"/>
        <v>7.0338000000000003</v>
      </c>
      <c r="Z24" s="32">
        <f t="shared" si="2"/>
        <v>12.762</v>
      </c>
      <c r="AA24" s="32">
        <f t="shared" si="2"/>
        <v>4.0525000000000002</v>
      </c>
      <c r="AB24" s="32">
        <f t="shared" si="2"/>
        <v>0</v>
      </c>
      <c r="AC24" s="32">
        <f t="shared" si="2"/>
        <v>2.7075</v>
      </c>
      <c r="AD24" s="32">
        <f t="shared" si="2"/>
        <v>0</v>
      </c>
      <c r="AE24" s="32">
        <f t="shared" si="2"/>
        <v>0</v>
      </c>
      <c r="AF24" s="32">
        <f t="shared" si="2"/>
        <v>0</v>
      </c>
      <c r="AG24" s="32">
        <f t="shared" si="2"/>
        <v>32.58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28">
        <f>SUM(D24:AI24)</f>
        <v>219.79188000000005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29">
        <f>D25/D27</f>
        <v>219.79188000000005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134" t="s">
        <v>0</v>
      </c>
      <c r="AB27" s="134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27"/>
      <c r="AE28" s="127"/>
      <c r="AF28" s="127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11:A17"/>
    <mergeCell ref="A1:A2"/>
    <mergeCell ref="C1:C2"/>
    <mergeCell ref="D1:AI1"/>
    <mergeCell ref="A3:A7"/>
    <mergeCell ref="A8:A10"/>
    <mergeCell ref="AD28:AF28"/>
    <mergeCell ref="A18:A20"/>
    <mergeCell ref="D25:E25"/>
    <mergeCell ref="D26:E26"/>
    <mergeCell ref="O27:P27"/>
    <mergeCell ref="R27:V27"/>
    <mergeCell ref="AA27:AB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ДС1</cp:lastModifiedBy>
  <cp:lastPrinted>2025-05-28T07:21:19Z</cp:lastPrinted>
  <dcterms:created xsi:type="dcterms:W3CDTF">2014-07-11T13:42:12Z</dcterms:created>
  <dcterms:modified xsi:type="dcterms:W3CDTF">2025-05-28T07:23:44Z</dcterms:modified>
</cp:coreProperties>
</file>