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ДС1\Desktop\"/>
    </mc:Choice>
  </mc:AlternateContent>
  <xr:revisionPtr revIDLastSave="0" documentId="13_ncr:1_{8FBD2B1D-5B31-4D61-96DC-086D31484C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7" l="1"/>
  <c r="M21" i="7"/>
  <c r="T21" i="1" l="1"/>
  <c r="T22" i="1" s="1"/>
  <c r="U21" i="1"/>
  <c r="U22" i="1" s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U22" i="18" l="1"/>
  <c r="U24" i="18" s="1"/>
  <c r="I22" i="18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<sst xmlns="http://schemas.openxmlformats.org/spreadsheetml/2006/main" count="289" uniqueCount="69">
  <si>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</si>
  <si>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</si>
  <si>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</si>
  <si>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</si>
  <si>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</si>
  <si>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</si>
  <si>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</si>
  <si>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</si>
  <si>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</si>
  <si>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</si>
  <si>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</si>
  <si>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</si>
  <si>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</si>
  <si>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</si>
  <si>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</si>
  <si>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</si>
  <si>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</si>
  <si>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</si>
  <si>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</si>
  <si>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</si>
  <si>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</si>
  <si>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</si>
  <si>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</si>
  <si>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</si>
  <si>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</si>
  <si>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</si>
  <si>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</si>
  <si>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</si>
  <si>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</si>
  <si>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</si>
  <si>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</si>
  <si>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</si>
  <si>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</si>
  <si>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</si>
  <si>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</si>
  <si>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</si>
  <si>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</si>
  <si>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</si>
  <si>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</si>
  <si>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</si>
  <si>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</si>
  <si>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</si>
  <si>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</si>
  <si>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</si>
  <si>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</si>
  <si>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</si>
  <si>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</si>
  <si>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</si>
  <si>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</si>
  <si>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</si>
  <si>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</si>
  <si>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</si>
  <si>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</si>
  <si>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</si>
  <si>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</si>
  <si>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пшено</t>
  </si>
  <si>
    <t>какао</t>
  </si>
  <si>
    <t>изюи</t>
  </si>
  <si>
    <t>мол сгущ</t>
  </si>
  <si>
    <t>лим кт</t>
  </si>
  <si>
    <t>каша гречневая</t>
  </si>
  <si>
    <t>какао с молоком</t>
  </si>
  <si>
    <t>суп крест со смет</t>
  </si>
  <si>
    <t>свёкла тушёная</t>
  </si>
  <si>
    <t>котлета мясная</t>
  </si>
  <si>
    <t>пряник</t>
  </si>
  <si>
    <t>кефир</t>
  </si>
  <si>
    <t>греча</t>
  </si>
  <si>
    <t>кфир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</si>
</sst>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AK28"/>
  <sheetViews>
    <sheetView tabSelected="1" view="pageBreakPreview" zoomScale="87" zoomScaleNormal="80" zoomScaleSheetLayoutView="87" workbookViewId="0">
      <selection activeCell="P9" sqref="P9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49.5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67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57</v>
      </c>
      <c r="AE2" s="91" t="s">
        <v>55</v>
      </c>
      <c r="AF2" s="91" t="s">
        <v>65</v>
      </c>
      <c r="AG2" s="91" t="s">
        <v>66</v>
      </c>
      <c r="AH2" s="91" t="s">
        <v>59</v>
      </c>
      <c r="AI2" s="91" t="s">
        <v>48</v>
      </c>
      <c r="AJ2" s="91" t="s">
        <v>53</v>
      </c>
    </row>
    <row r="3" spans="1:36" ht="15" customHeight="1" x14ac:dyDescent="0.25">
      <c r="A3" s="130" t="s">
        <v>50</v>
      </c>
      <c r="B3" s="21">
        <v>0.14000000000000001</v>
      </c>
      <c r="C3" s="106" t="s">
        <v>60</v>
      </c>
      <c r="D3" s="16"/>
      <c r="E3" s="16">
        <v>4.0000000000000001E-3</v>
      </c>
      <c r="F3" s="16">
        <v>4.0000000000000001E-3</v>
      </c>
      <c r="G3" s="16"/>
      <c r="H3" s="16"/>
      <c r="I3" s="16"/>
      <c r="J3" s="16">
        <v>0.05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0"/>
      <c r="B4" s="21">
        <v>0.18</v>
      </c>
      <c r="C4" s="107" t="s">
        <v>61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1.4E-2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0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7" t="s">
        <v>1</v>
      </c>
      <c r="B11" s="21"/>
      <c r="C11" s="10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7"/>
      <c r="B12" s="21">
        <v>0.18</v>
      </c>
      <c r="C12" s="107" t="s">
        <v>62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>
        <v>2.7E-2</v>
      </c>
      <c r="P12" s="16"/>
      <c r="Q12" s="16"/>
      <c r="R12" s="16"/>
      <c r="S12" s="48"/>
      <c r="T12" s="22"/>
      <c r="U12" s="16">
        <v>5.0000000000000001E-3</v>
      </c>
      <c r="V12" s="16">
        <v>4.0000000000000001E-3</v>
      </c>
      <c r="W12" s="16"/>
      <c r="X12" s="4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36" ht="15" customHeight="1" x14ac:dyDescent="0.25">
      <c r="A13" s="127"/>
      <c r="B13" s="21">
        <v>0.15</v>
      </c>
      <c r="C13" s="107" t="s">
        <v>63</v>
      </c>
      <c r="D13" s="16">
        <v>0.05</v>
      </c>
      <c r="E13" s="16"/>
      <c r="F13" s="16">
        <v>5.0000000000000001E-3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v>0.15</v>
      </c>
      <c r="R13" s="16"/>
      <c r="S13" s="48"/>
      <c r="T13" s="22"/>
      <c r="U13" s="16"/>
      <c r="V13" s="16"/>
      <c r="W13" s="16"/>
      <c r="X13" s="46"/>
      <c r="Y13" s="16">
        <v>5.0000000000000001E-3</v>
      </c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27"/>
      <c r="B14" s="21">
        <v>0.09</v>
      </c>
      <c r="C14" s="107" t="s">
        <v>64</v>
      </c>
      <c r="D14" s="16">
        <v>0.02</v>
      </c>
      <c r="E14" s="16"/>
      <c r="F14" s="16">
        <v>6.0000000000000001E-3</v>
      </c>
      <c r="G14" s="16"/>
      <c r="H14" s="16">
        <v>1.7000000000000001E-2</v>
      </c>
      <c r="I14" s="16"/>
      <c r="J14" s="16"/>
      <c r="K14" s="16"/>
      <c r="L14" s="16"/>
      <c r="M14" s="16"/>
      <c r="N14" s="16"/>
      <c r="O14" s="16"/>
      <c r="P14" s="16">
        <v>0.104</v>
      </c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7" t="s">
        <v>2</v>
      </c>
      <c r="B18" s="21">
        <v>0.04</v>
      </c>
      <c r="C18" s="107" t="s">
        <v>65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/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>
        <v>0.04</v>
      </c>
      <c r="AG18" s="102"/>
      <c r="AH18" s="102"/>
      <c r="AI18" s="102"/>
      <c r="AJ18" s="102"/>
    </row>
    <row r="19" spans="1:37" ht="15" customHeight="1" x14ac:dyDescent="0.25">
      <c r="A19" s="127"/>
      <c r="B19" s="21">
        <v>0.20599999999999999</v>
      </c>
      <c r="C19" s="107" t="s">
        <v>66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>
        <v>0.20599999999999999</v>
      </c>
      <c r="AH19" s="102"/>
      <c r="AI19" s="102"/>
      <c r="AJ19" s="102"/>
    </row>
    <row r="20" spans="1:37" ht="15" customHeight="1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0.18999999999999997</v>
      </c>
      <c r="E21" s="27">
        <f t="shared" ref="E21:AJ21" si="0">SUM(E3:E20)</f>
        <v>2.4E-2</v>
      </c>
      <c r="F21" s="27">
        <f t="shared" si="0"/>
        <v>2.0000000000000004E-2</v>
      </c>
      <c r="G21" s="27">
        <f t="shared" si="0"/>
        <v>3.0000000000000001E-3</v>
      </c>
      <c r="H21" s="27">
        <f t="shared" si="0"/>
        <v>6.7000000000000004E-2</v>
      </c>
      <c r="I21" s="27">
        <f t="shared" si="0"/>
        <v>3.6999999999999998E-2</v>
      </c>
      <c r="J21" s="27">
        <f t="shared" si="0"/>
        <v>0.05</v>
      </c>
      <c r="K21" s="27">
        <f t="shared" si="0"/>
        <v>2E-3</v>
      </c>
      <c r="L21" s="27">
        <f t="shared" si="0"/>
        <v>2.4E-2</v>
      </c>
      <c r="M21" s="27">
        <f t="shared" si="0"/>
        <v>8.9999999999999993E-3</v>
      </c>
      <c r="N21" s="27">
        <f t="shared" si="0"/>
        <v>8.9999999999999993E-3</v>
      </c>
      <c r="O21" s="27">
        <f t="shared" si="0"/>
        <v>2.7E-2</v>
      </c>
      <c r="P21" s="27">
        <f t="shared" si="0"/>
        <v>0.104</v>
      </c>
      <c r="Q21" s="27">
        <f t="shared" si="0"/>
        <v>0.15</v>
      </c>
      <c r="R21" s="27">
        <f t="shared" si="0"/>
        <v>8.0000000000000002E-3</v>
      </c>
      <c r="S21" s="27">
        <f t="shared" si="0"/>
        <v>0</v>
      </c>
      <c r="T21" s="27">
        <f t="shared" si="0"/>
        <v>0</v>
      </c>
      <c r="U21" s="27">
        <f t="shared" si="0"/>
        <v>5.0000000000000001E-3</v>
      </c>
      <c r="V21" s="27">
        <f t="shared" si="0"/>
        <v>4.0000000000000001E-3</v>
      </c>
      <c r="W21" s="27">
        <f t="shared" si="0"/>
        <v>7.4999999999999997E-2</v>
      </c>
      <c r="X21" s="27"/>
      <c r="Y21" s="27">
        <f t="shared" si="0"/>
        <v>5.0000000000000001E-3</v>
      </c>
      <c r="Z21" s="27">
        <f t="shared" si="0"/>
        <v>1.4E-2</v>
      </c>
      <c r="AA21" s="27">
        <f t="shared" si="0"/>
        <v>0</v>
      </c>
      <c r="AB21" s="27">
        <f t="shared" si="0"/>
        <v>0</v>
      </c>
      <c r="AC21" s="27">
        <f t="shared" si="0"/>
        <v>0</v>
      </c>
      <c r="AD21" s="27">
        <f t="shared" si="0"/>
        <v>0</v>
      </c>
      <c r="AE21" s="27">
        <f t="shared" si="0"/>
        <v>7.0000000000000001E-3</v>
      </c>
      <c r="AF21" s="27">
        <f t="shared" si="0"/>
        <v>0.04</v>
      </c>
      <c r="AG21" s="27">
        <f t="shared" si="0"/>
        <v>0.20599999999999999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11.399999999999999</v>
      </c>
      <c r="E22" s="76">
        <f>E21*$D27</f>
        <v>1.44</v>
      </c>
      <c r="F22" s="76">
        <f>F21*$D27</f>
        <v>1.2000000000000002</v>
      </c>
      <c r="G22" s="76">
        <f t="shared" ref="G22:AE22" si="1">G21*$D27</f>
        <v>0.18</v>
      </c>
      <c r="H22" s="76">
        <f>H21*$D27</f>
        <v>4.0200000000000005</v>
      </c>
      <c r="I22" s="76">
        <f>I21*$D27</f>
        <v>2.2199999999999998</v>
      </c>
      <c r="J22" s="76">
        <f>J21*$D27</f>
        <v>3</v>
      </c>
      <c r="K22" s="76">
        <f>K21*$D27</f>
        <v>0.12</v>
      </c>
      <c r="L22" s="76">
        <f t="shared" si="1"/>
        <v>1.44</v>
      </c>
      <c r="M22" s="76">
        <f t="shared" si="1"/>
        <v>0.53999999999999992</v>
      </c>
      <c r="N22" s="76">
        <f t="shared" si="1"/>
        <v>0.53999999999999992</v>
      </c>
      <c r="O22" s="76">
        <f t="shared" si="1"/>
        <v>1.6199999999999999</v>
      </c>
      <c r="P22" s="76">
        <f>P21*$D27</f>
        <v>6.2399999999999993</v>
      </c>
      <c r="Q22" s="76">
        <f t="shared" si="1"/>
        <v>9</v>
      </c>
      <c r="R22" s="76">
        <f t="shared" si="1"/>
        <v>0.48</v>
      </c>
      <c r="S22" s="125">
        <f t="shared" si="1"/>
        <v>0</v>
      </c>
      <c r="T22" s="76">
        <f t="shared" si="1"/>
        <v>0</v>
      </c>
      <c r="U22" s="76">
        <f t="shared" si="1"/>
        <v>0.3</v>
      </c>
      <c r="V22" s="76">
        <f t="shared" si="1"/>
        <v>0.24</v>
      </c>
      <c r="W22" s="76">
        <f t="shared" si="1"/>
        <v>4.5</v>
      </c>
      <c r="X22" s="76"/>
      <c r="Y22" s="76">
        <f t="shared" si="1"/>
        <v>0.3</v>
      </c>
      <c r="Z22" s="76">
        <f t="shared" si="1"/>
        <v>0.84</v>
      </c>
      <c r="AA22" s="76">
        <f t="shared" si="1"/>
        <v>0</v>
      </c>
      <c r="AB22" s="76">
        <f t="shared" si="1"/>
        <v>0</v>
      </c>
      <c r="AC22" s="76">
        <f t="shared" si="1"/>
        <v>0</v>
      </c>
      <c r="AD22" s="76">
        <f t="shared" si="1"/>
        <v>0</v>
      </c>
      <c r="AE22" s="76">
        <f t="shared" si="1"/>
        <v>0.42</v>
      </c>
      <c r="AF22" s="76">
        <v>2.75</v>
      </c>
      <c r="AG22" s="76">
        <v>13.4</v>
      </c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109.06</v>
      </c>
      <c r="E23" s="30">
        <v>71.87</v>
      </c>
      <c r="F23" s="30">
        <v>963</v>
      </c>
      <c r="G23" s="30">
        <v>125.58</v>
      </c>
      <c r="H23" s="30">
        <v>93.45</v>
      </c>
      <c r="I23" s="30">
        <v>53.75</v>
      </c>
      <c r="J23" s="30">
        <v>67.930000000000007</v>
      </c>
      <c r="K23" s="30">
        <v>301.89999999999998</v>
      </c>
      <c r="L23" s="30">
        <v>45.92</v>
      </c>
      <c r="M23" s="30">
        <v>43.42</v>
      </c>
      <c r="N23" s="30">
        <v>39.5</v>
      </c>
      <c r="O23" s="30">
        <v>45</v>
      </c>
      <c r="P23" s="30">
        <v>548.78</v>
      </c>
      <c r="Q23" s="30">
        <v>42.68</v>
      </c>
      <c r="R23" s="30">
        <v>148.74</v>
      </c>
      <c r="S23" s="30">
        <v>9.68</v>
      </c>
      <c r="T23" s="30">
        <v>586.9</v>
      </c>
      <c r="U23" s="30">
        <v>14.28</v>
      </c>
      <c r="V23" s="30">
        <v>282.8</v>
      </c>
      <c r="W23" s="30">
        <v>153.16999999999999</v>
      </c>
      <c r="X23" s="30">
        <v>137.1</v>
      </c>
      <c r="Y23" s="30">
        <v>40.04</v>
      </c>
      <c r="Z23" s="30">
        <v>668.45</v>
      </c>
      <c r="AA23" s="30">
        <v>73.23</v>
      </c>
      <c r="AB23" s="30">
        <v>164.91</v>
      </c>
      <c r="AC23" s="30">
        <v>138.91999999999999</v>
      </c>
      <c r="AD23" s="30">
        <v>223.95</v>
      </c>
      <c r="AE23" s="101">
        <v>54.68</v>
      </c>
      <c r="AF23" s="3">
        <v>185.6</v>
      </c>
      <c r="AG23" s="3">
        <v>87.8</v>
      </c>
      <c r="AH23" s="3">
        <v>25</v>
      </c>
      <c r="AI23" s="3">
        <v>357.55</v>
      </c>
      <c r="AJ23" s="3">
        <v>257.01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1243.2839999999999</v>
      </c>
      <c r="E24" s="32">
        <f t="shared" ref="E24:AJ24" si="2">E22*E23</f>
        <v>103.4928</v>
      </c>
      <c r="F24" s="32">
        <f t="shared" si="2"/>
        <v>1155.6000000000001</v>
      </c>
      <c r="G24" s="32">
        <f t="shared" si="2"/>
        <v>22.604399999999998</v>
      </c>
      <c r="H24" s="32">
        <f t="shared" si="2"/>
        <v>375.66900000000004</v>
      </c>
      <c r="I24" s="32">
        <f t="shared" si="2"/>
        <v>119.32499999999999</v>
      </c>
      <c r="J24" s="32">
        <f t="shared" si="2"/>
        <v>203.79000000000002</v>
      </c>
      <c r="K24" s="32">
        <f t="shared" si="2"/>
        <v>36.227999999999994</v>
      </c>
      <c r="L24" s="32">
        <f t="shared" si="2"/>
        <v>66.124799999999993</v>
      </c>
      <c r="M24" s="32">
        <f t="shared" si="2"/>
        <v>23.446799999999996</v>
      </c>
      <c r="N24" s="32">
        <f t="shared" si="2"/>
        <v>21.33</v>
      </c>
      <c r="O24" s="32">
        <f t="shared" si="2"/>
        <v>72.899999999999991</v>
      </c>
      <c r="P24" s="32">
        <f t="shared" si="2"/>
        <v>3424.3871999999997</v>
      </c>
      <c r="Q24" s="32">
        <f t="shared" si="2"/>
        <v>384.12</v>
      </c>
      <c r="R24" s="32">
        <f t="shared" si="2"/>
        <v>71.395200000000003</v>
      </c>
      <c r="S24" s="32">
        <v>0.98</v>
      </c>
      <c r="T24" s="32">
        <f t="shared" si="2"/>
        <v>0</v>
      </c>
      <c r="U24" s="32">
        <f t="shared" si="2"/>
        <v>4.2839999999999998</v>
      </c>
      <c r="V24" s="32">
        <f t="shared" si="2"/>
        <v>67.872</v>
      </c>
      <c r="W24" s="32">
        <f t="shared" si="2"/>
        <v>689.26499999999999</v>
      </c>
      <c r="X24" s="32">
        <f t="shared" si="2"/>
        <v>0</v>
      </c>
      <c r="Y24" s="32">
        <f t="shared" si="2"/>
        <v>12.011999999999999</v>
      </c>
      <c r="Z24" s="32">
        <f t="shared" si="2"/>
        <v>561.49800000000005</v>
      </c>
      <c r="AA24" s="32">
        <f t="shared" si="2"/>
        <v>0</v>
      </c>
      <c r="AB24" s="32">
        <f t="shared" si="2"/>
        <v>0</v>
      </c>
      <c r="AC24" s="32">
        <f t="shared" si="2"/>
        <v>0</v>
      </c>
      <c r="AD24" s="32">
        <f t="shared" si="2"/>
        <v>0</v>
      </c>
      <c r="AE24" s="32">
        <f t="shared" si="2"/>
        <v>22.965599999999998</v>
      </c>
      <c r="AF24" s="32">
        <f t="shared" si="2"/>
        <v>510.4</v>
      </c>
      <c r="AG24" s="32">
        <f t="shared" si="2"/>
        <v>1176.52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32">
        <f>SUM(D24:AJ24)</f>
        <v>10369.493799999998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33">
        <f>D25/D27</f>
        <v>172.82489666666663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60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31"/>
      <c r="AF28" s="131"/>
      <c r="AG28" s="131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AJ29"/>
  <sheetViews>
    <sheetView topLeftCell="B2" workbookViewId="0">
      <selection activeCell="Z15" sqref="Z15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5.7109375" customWidth="1"/>
    <col min="36" max="36" width="4.7109375" customWidth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38.25" customHeight="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67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55</v>
      </c>
      <c r="AF2" s="117" t="s">
        <v>65</v>
      </c>
      <c r="AG2" s="117" t="s">
        <v>66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0" t="s">
        <v>50</v>
      </c>
      <c r="B3" s="21">
        <v>0.14000000000000001</v>
      </c>
      <c r="C3" s="106" t="s">
        <v>60</v>
      </c>
      <c r="D3" s="16"/>
      <c r="E3" s="16">
        <v>4.0000000000000001E-3</v>
      </c>
      <c r="F3" s="16">
        <v>4.0000000000000001E-3</v>
      </c>
      <c r="G3" s="16"/>
      <c r="H3" s="16"/>
      <c r="I3" s="16"/>
      <c r="J3" s="16">
        <v>0.05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0"/>
      <c r="B4" s="21">
        <v>0.18</v>
      </c>
      <c r="C4" s="107" t="s">
        <v>61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0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7" t="s">
        <v>1</v>
      </c>
      <c r="B11" s="21"/>
      <c r="C11" s="10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7"/>
      <c r="B12" s="21">
        <v>0.18</v>
      </c>
      <c r="C12" s="107" t="s">
        <v>62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>
        <v>2.7E-2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36" x14ac:dyDescent="0.25">
      <c r="A13" s="127"/>
      <c r="B13" s="21">
        <v>0.15</v>
      </c>
      <c r="C13" s="107" t="s">
        <v>63</v>
      </c>
      <c r="D13" s="16">
        <v>0.05</v>
      </c>
      <c r="E13" s="16"/>
      <c r="F13" s="16">
        <v>5.0000000000000001E-3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v>0.15</v>
      </c>
      <c r="R13" s="16"/>
      <c r="S13" s="48"/>
      <c r="T13" s="22"/>
      <c r="U13" s="16"/>
      <c r="V13" s="16"/>
      <c r="W13" s="16"/>
      <c r="X13" s="46"/>
      <c r="Y13" s="16">
        <v>5.0000000000000001E-3</v>
      </c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27"/>
      <c r="B14" s="21">
        <v>0.09</v>
      </c>
      <c r="C14" s="107" t="s">
        <v>64</v>
      </c>
      <c r="D14" s="16">
        <v>0.02</v>
      </c>
      <c r="E14" s="16"/>
      <c r="F14" s="16">
        <v>6.0000000000000001E-3</v>
      </c>
      <c r="G14" s="16"/>
      <c r="H14" s="16">
        <v>1.7000000000000001E-2</v>
      </c>
      <c r="I14" s="16"/>
      <c r="J14" s="16"/>
      <c r="K14" s="16"/>
      <c r="L14" s="16"/>
      <c r="M14" s="16"/>
      <c r="N14" s="16"/>
      <c r="O14" s="16"/>
      <c r="P14" s="16">
        <v>0.104</v>
      </c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7" t="s">
        <v>2</v>
      </c>
      <c r="B18" s="21">
        <v>0.04</v>
      </c>
      <c r="C18" s="107" t="s">
        <v>65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/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>
        <v>0.04</v>
      </c>
      <c r="AG18" s="102"/>
      <c r="AH18" s="102"/>
      <c r="AI18" s="102"/>
      <c r="AJ18" s="102"/>
    </row>
    <row r="19" spans="1:36" x14ac:dyDescent="0.25">
      <c r="A19" s="127"/>
      <c r="B19" s="21">
        <v>0.2</v>
      </c>
      <c r="C19" s="107" t="s">
        <v>66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>
        <v>0.22500000000000001</v>
      </c>
      <c r="AH19" s="102"/>
      <c r="AI19" s="102"/>
      <c r="AJ19" s="102"/>
    </row>
    <row r="20" spans="1:36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0.18999999999999997</v>
      </c>
      <c r="E21" s="110">
        <f t="shared" ref="E21:AJ21" si="0">SUM(E3:E20)</f>
        <v>2.4E-2</v>
      </c>
      <c r="F21" s="110">
        <f t="shared" si="0"/>
        <v>2.0000000000000004E-2</v>
      </c>
      <c r="G21" s="110">
        <f t="shared" si="0"/>
        <v>3.0000000000000001E-3</v>
      </c>
      <c r="H21" s="110">
        <f t="shared" si="0"/>
        <v>6.7000000000000004E-2</v>
      </c>
      <c r="I21" s="110">
        <f t="shared" si="0"/>
        <v>3.6999999999999998E-2</v>
      </c>
      <c r="J21" s="110">
        <f t="shared" si="0"/>
        <v>0.05</v>
      </c>
      <c r="K21" s="110">
        <f t="shared" si="0"/>
        <v>2E-3</v>
      </c>
      <c r="L21" s="110">
        <f t="shared" si="0"/>
        <v>2.4E-2</v>
      </c>
      <c r="M21" s="110">
        <f t="shared" si="0"/>
        <v>8.9999999999999993E-3</v>
      </c>
      <c r="N21" s="110">
        <f t="shared" si="0"/>
        <v>8.9999999999999993E-3</v>
      </c>
      <c r="O21" s="110">
        <f t="shared" si="0"/>
        <v>2.7E-2</v>
      </c>
      <c r="P21" s="110">
        <f t="shared" si="0"/>
        <v>0.104</v>
      </c>
      <c r="Q21" s="110">
        <f t="shared" si="0"/>
        <v>0.15</v>
      </c>
      <c r="R21" s="110">
        <f t="shared" si="0"/>
        <v>8.0000000000000002E-3</v>
      </c>
      <c r="S21" s="110">
        <f t="shared" si="0"/>
        <v>0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7.4999999999999997E-2</v>
      </c>
      <c r="X21" s="110">
        <f t="shared" si="0"/>
        <v>0</v>
      </c>
      <c r="Y21" s="110">
        <f t="shared" si="0"/>
        <v>5.0000000000000001E-3</v>
      </c>
      <c r="Z21" s="110">
        <f t="shared" si="0"/>
        <v>0.01</v>
      </c>
      <c r="AA21" s="110">
        <f t="shared" si="0"/>
        <v>0</v>
      </c>
      <c r="AB21" s="110">
        <f t="shared" si="0"/>
        <v>0</v>
      </c>
      <c r="AC21" s="110">
        <f t="shared" si="0"/>
        <v>0</v>
      </c>
      <c r="AD21" s="110">
        <f t="shared" si="0"/>
        <v>0</v>
      </c>
      <c r="AE21" s="110">
        <f t="shared" si="0"/>
        <v>7.0000000000000001E-3</v>
      </c>
      <c r="AF21" s="110">
        <f t="shared" si="0"/>
        <v>0.04</v>
      </c>
      <c r="AG21" s="110">
        <f t="shared" si="0"/>
        <v>0.22500000000000001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0.56999999999999995</v>
      </c>
      <c r="E22" s="112">
        <f>E21*$D27</f>
        <v>7.2000000000000008E-2</v>
      </c>
      <c r="F22" s="112">
        <f>F21*$D27</f>
        <v>6.0000000000000012E-2</v>
      </c>
      <c r="G22" s="118">
        <f t="shared" ref="G22:U22" si="1">G21*$D27</f>
        <v>9.0000000000000011E-3</v>
      </c>
      <c r="H22" s="112">
        <f>H21*$D27</f>
        <v>0.20100000000000001</v>
      </c>
      <c r="I22" s="112">
        <f>I21*$D27</f>
        <v>0.11099999999999999</v>
      </c>
      <c r="J22" s="112">
        <f>J21*$D27</f>
        <v>0.15000000000000002</v>
      </c>
      <c r="K22" s="118">
        <f>K21*$D27</f>
        <v>6.0000000000000001E-3</v>
      </c>
      <c r="L22" s="112">
        <f t="shared" si="1"/>
        <v>7.2000000000000008E-2</v>
      </c>
      <c r="M22" s="112">
        <f t="shared" si="1"/>
        <v>2.6999999999999996E-2</v>
      </c>
      <c r="N22" s="112">
        <f t="shared" si="1"/>
        <v>2.6999999999999996E-2</v>
      </c>
      <c r="O22" s="112">
        <f t="shared" si="1"/>
        <v>8.1000000000000003E-2</v>
      </c>
      <c r="P22" s="112">
        <f>P21*$D27</f>
        <v>0.312</v>
      </c>
      <c r="Q22" s="112">
        <f t="shared" si="1"/>
        <v>0.44999999999999996</v>
      </c>
      <c r="R22" s="112">
        <f t="shared" si="1"/>
        <v>2.4E-2</v>
      </c>
      <c r="S22" s="113">
        <f>S21*$D27</f>
        <v>0</v>
      </c>
      <c r="T22" s="114">
        <f t="shared" si="1"/>
        <v>0</v>
      </c>
      <c r="U22" s="114">
        <f t="shared" si="1"/>
        <v>1.4999999999999999E-2</v>
      </c>
      <c r="V22" s="118">
        <f>V21*$D27</f>
        <v>0.03</v>
      </c>
      <c r="W22" s="112">
        <f>W21*$D27</f>
        <v>0.22499999999999998</v>
      </c>
      <c r="X22" s="114"/>
      <c r="Y22" s="118">
        <f>Y21*$D27</f>
        <v>1.4999999999999999E-2</v>
      </c>
      <c r="Z22" s="112">
        <f>Z21*D27</f>
        <v>0.03</v>
      </c>
      <c r="AA22" s="112">
        <f>AA21*$D27</f>
        <v>0</v>
      </c>
      <c r="AB22" s="118">
        <f t="shared" ref="AB22:AJ22" si="2">AB21*$D27</f>
        <v>0</v>
      </c>
      <c r="AC22" s="112">
        <f t="shared" si="2"/>
        <v>0</v>
      </c>
      <c r="AD22" s="112">
        <f t="shared" si="2"/>
        <v>0</v>
      </c>
      <c r="AE22" s="112">
        <f t="shared" si="2"/>
        <v>2.1000000000000001E-2</v>
      </c>
      <c r="AF22" s="112">
        <f t="shared" si="2"/>
        <v>0.12</v>
      </c>
      <c r="AG22" s="118">
        <f t="shared" si="2"/>
        <v>0.67500000000000004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93.45</v>
      </c>
      <c r="I23" s="115">
        <v>53.75</v>
      </c>
      <c r="J23" s="115">
        <v>67.930000000000007</v>
      </c>
      <c r="K23" s="115">
        <v>301.89999999999998</v>
      </c>
      <c r="L23" s="115">
        <v>42.4</v>
      </c>
      <c r="M23" s="115">
        <v>35.4</v>
      </c>
      <c r="N23" s="115">
        <v>36.700000000000003</v>
      </c>
      <c r="O23" s="115">
        <v>36.9</v>
      </c>
      <c r="P23" s="115">
        <v>529.4</v>
      </c>
      <c r="Q23" s="115">
        <v>38.9</v>
      </c>
      <c r="R23" s="115">
        <v>144.5</v>
      </c>
      <c r="S23" s="115">
        <v>9.1999999999999993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668.45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54.68</v>
      </c>
      <c r="AF23" s="55">
        <v>185.6</v>
      </c>
      <c r="AG23" s="55">
        <v>87.8</v>
      </c>
      <c r="AH23" s="55">
        <v>358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58.994999999999997</v>
      </c>
      <c r="E24" s="116">
        <f t="shared" ref="E24:AJ24" si="3">E22*E23</f>
        <v>5.1696</v>
      </c>
      <c r="F24" s="116">
        <f t="shared" si="3"/>
        <v>56.262000000000015</v>
      </c>
      <c r="G24" s="116">
        <f t="shared" si="3"/>
        <v>1.1061000000000001</v>
      </c>
      <c r="H24" s="116">
        <f t="shared" si="3"/>
        <v>18.783450000000002</v>
      </c>
      <c r="I24" s="116">
        <f t="shared" si="3"/>
        <v>5.9662499999999996</v>
      </c>
      <c r="J24" s="116">
        <f t="shared" si="3"/>
        <v>10.189500000000002</v>
      </c>
      <c r="K24" s="116">
        <f t="shared" si="3"/>
        <v>1.8113999999999999</v>
      </c>
      <c r="L24" s="116">
        <f t="shared" si="3"/>
        <v>3.0528000000000004</v>
      </c>
      <c r="M24" s="116">
        <f t="shared" si="3"/>
        <v>0.95579999999999987</v>
      </c>
      <c r="N24" s="116">
        <f t="shared" si="3"/>
        <v>0.99089999999999989</v>
      </c>
      <c r="O24" s="116">
        <f t="shared" si="3"/>
        <v>2.9889000000000001</v>
      </c>
      <c r="P24" s="123">
        <f t="shared" si="3"/>
        <v>165.1728</v>
      </c>
      <c r="Q24" s="116">
        <f t="shared" si="3"/>
        <v>17.504999999999999</v>
      </c>
      <c r="R24" s="116">
        <f t="shared" si="3"/>
        <v>3.468</v>
      </c>
      <c r="S24" s="116">
        <f t="shared" si="3"/>
        <v>0</v>
      </c>
      <c r="T24" s="116">
        <f t="shared" si="3"/>
        <v>0</v>
      </c>
      <c r="U24" s="116">
        <f t="shared" si="3"/>
        <v>0.20699999999999999</v>
      </c>
      <c r="V24" s="116">
        <f t="shared" si="3"/>
        <v>8.0609999999999999</v>
      </c>
      <c r="W24" s="116">
        <f t="shared" si="3"/>
        <v>32.94</v>
      </c>
      <c r="X24" s="116">
        <f t="shared" si="3"/>
        <v>0</v>
      </c>
      <c r="Y24" s="116">
        <f t="shared" si="3"/>
        <v>0.59399999999999997</v>
      </c>
      <c r="Z24" s="116">
        <f t="shared" si="3"/>
        <v>20.0535</v>
      </c>
      <c r="AA24" s="116">
        <f t="shared" si="3"/>
        <v>0</v>
      </c>
      <c r="AB24" s="116">
        <f t="shared" si="3"/>
        <v>0</v>
      </c>
      <c r="AC24" s="116">
        <f t="shared" si="3"/>
        <v>0</v>
      </c>
      <c r="AD24" s="116">
        <f t="shared" si="3"/>
        <v>0</v>
      </c>
      <c r="AE24" s="116">
        <f t="shared" si="3"/>
        <v>1.14828</v>
      </c>
      <c r="AF24" s="116">
        <f t="shared" si="3"/>
        <v>22.271999999999998</v>
      </c>
      <c r="AG24" s="116">
        <f t="shared" si="3"/>
        <v>59.265000000000001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32">
        <f>SUM(D24:AJ24)</f>
        <v>496.95827999999995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33">
        <f>D25/D27</f>
        <v>165.65275999999997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3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31"/>
      <c r="AF28" s="131"/>
      <c r="AG28" s="131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BO52"/>
  <sheetViews>
    <sheetView zoomScale="90" zoomScaleNormal="90" workbookViewId="0">
      <selection activeCell="AF19" sqref="AF19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2"/>
      <c r="B1" s="144"/>
      <c r="C1" s="146" t="s">
        <v>7</v>
      </c>
      <c r="D1" s="147" t="s">
        <v>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67" ht="44.25" customHeight="1" x14ac:dyDescent="0.25">
      <c r="A2" s="143"/>
      <c r="B2" s="145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67</v>
      </c>
      <c r="K2" s="63" t="s">
        <v>56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55</v>
      </c>
      <c r="AE2" s="100" t="s">
        <v>65</v>
      </c>
      <c r="AF2" s="91" t="s">
        <v>66</v>
      </c>
      <c r="AG2" s="91" t="s">
        <v>48</v>
      </c>
      <c r="AH2" s="91" t="s">
        <v>53</v>
      </c>
      <c r="AI2" s="91" t="s">
        <v>58</v>
      </c>
      <c r="AJ2" s="91" t="s">
        <v>49</v>
      </c>
    </row>
    <row r="3" spans="1:67" ht="15" customHeight="1" x14ac:dyDescent="0.25">
      <c r="A3" s="149" t="s">
        <v>50</v>
      </c>
      <c r="B3" s="55">
        <v>0.1</v>
      </c>
      <c r="C3" t="s">
        <v>60</v>
      </c>
      <c r="D3" s="16"/>
      <c r="E3" s="16">
        <v>3.0000000000000001E-3</v>
      </c>
      <c r="F3" s="16">
        <v>3.0000000000000001E-3</v>
      </c>
      <c r="G3" s="16"/>
      <c r="H3" s="16"/>
      <c r="I3" s="16"/>
      <c r="J3" s="16">
        <v>3.5000000000000003E-2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0"/>
      <c r="B4" s="55">
        <v>0.15</v>
      </c>
      <c r="C4" s="108" t="s">
        <v>61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0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0"/>
      <c r="B6" s="55">
        <v>0.01</v>
      </c>
      <c r="C6" s="108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>
        <v>0.01</v>
      </c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1"/>
      <c r="B7" s="55">
        <v>7.0999999999999994E-2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7.0999999999999994E-2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/>
      <c r="C11" s="108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62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>
        <v>2.7E-2</v>
      </c>
      <c r="P12" s="16"/>
      <c r="Q12" s="16"/>
      <c r="R12" s="16"/>
      <c r="S12" s="68"/>
      <c r="T12" s="71"/>
      <c r="U12" s="74">
        <v>2E-3</v>
      </c>
      <c r="V12" s="16">
        <v>5.0000000000000001E-3</v>
      </c>
      <c r="W12" s="16"/>
      <c r="X12" s="16"/>
      <c r="Y12" s="16"/>
      <c r="Z12" s="16"/>
      <c r="AA12" s="16"/>
      <c r="AB12" s="16"/>
      <c r="AC12" s="16"/>
      <c r="AD12" s="16">
        <v>7.0000000000000001E-3</v>
      </c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0.14000000000000001</v>
      </c>
      <c r="C13" s="108" t="s">
        <v>63</v>
      </c>
      <c r="D13" s="16">
        <v>0.03</v>
      </c>
      <c r="E13" s="16"/>
      <c r="F13" s="16">
        <v>4.0000000000000001E-3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v>0.13300000000000001</v>
      </c>
      <c r="R13" s="16"/>
      <c r="S13" s="68"/>
      <c r="T13" s="71"/>
      <c r="U13" s="74"/>
      <c r="V13" s="16"/>
      <c r="W13" s="16"/>
      <c r="X13" s="16">
        <v>4.0000000000000001E-3</v>
      </c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7.0000000000000007E-2</v>
      </c>
      <c r="C14" s="108" t="s">
        <v>64</v>
      </c>
      <c r="D14" s="16">
        <v>1.4999999999999999E-2</v>
      </c>
      <c r="E14" s="16"/>
      <c r="F14" s="16">
        <v>5.0000000000000001E-3</v>
      </c>
      <c r="G14" s="16"/>
      <c r="H14" s="16">
        <v>1.2999999999999999E-2</v>
      </c>
      <c r="I14" s="16"/>
      <c r="J14" s="16"/>
      <c r="K14" s="16"/>
      <c r="L14" s="16"/>
      <c r="M14" s="16"/>
      <c r="N14" s="16"/>
      <c r="O14" s="16"/>
      <c r="P14" s="16">
        <v>8.1000000000000003E-2</v>
      </c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0.03</v>
      </c>
      <c r="C18" s="108" t="s">
        <v>65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/>
      <c r="T18" s="71"/>
      <c r="U18" s="74"/>
      <c r="V18" s="16"/>
      <c r="W18" s="16"/>
      <c r="X18" s="16"/>
      <c r="Y18" s="16"/>
      <c r="Z18" s="16"/>
      <c r="AA18" s="16"/>
      <c r="AB18" s="16"/>
      <c r="AC18" s="16"/>
      <c r="AD18" s="16"/>
      <c r="AE18" s="102">
        <v>0.03</v>
      </c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0.18</v>
      </c>
      <c r="C19" s="108" t="s">
        <v>66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>
        <v>0.187</v>
      </c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0.12</v>
      </c>
      <c r="E21" s="92">
        <f t="shared" ref="E21:AJ21" si="0">SUM(E3:E20)</f>
        <v>2.1000000000000001E-2</v>
      </c>
      <c r="F21" s="92">
        <f t="shared" si="0"/>
        <v>1.6E-2</v>
      </c>
      <c r="G21" s="92">
        <f t="shared" si="0"/>
        <v>3.0000000000000001E-3</v>
      </c>
      <c r="H21" s="92">
        <f t="shared" si="0"/>
        <v>5.2999999999999992E-2</v>
      </c>
      <c r="I21" s="92">
        <f t="shared" si="0"/>
        <v>0.03</v>
      </c>
      <c r="J21" s="92">
        <f t="shared" si="0"/>
        <v>3.5000000000000003E-2</v>
      </c>
      <c r="K21" s="92">
        <f t="shared" si="0"/>
        <v>2E-3</v>
      </c>
      <c r="L21" s="92">
        <f t="shared" si="0"/>
        <v>2.4E-2</v>
      </c>
      <c r="M21" s="92">
        <f>SUM(M3:M20)</f>
        <v>8.9999999999999993E-3</v>
      </c>
      <c r="N21" s="92">
        <f>SUM(N3:N20)</f>
        <v>8.9999999999999993E-3</v>
      </c>
      <c r="O21" s="92">
        <f t="shared" si="0"/>
        <v>2.7E-2</v>
      </c>
      <c r="P21" s="92">
        <f t="shared" si="0"/>
        <v>8.1000000000000003E-2</v>
      </c>
      <c r="Q21" s="92">
        <f t="shared" si="0"/>
        <v>0.13300000000000001</v>
      </c>
      <c r="R21" s="92">
        <f t="shared" si="0"/>
        <v>6.0000000000000001E-3</v>
      </c>
      <c r="S21" s="92">
        <f t="shared" si="0"/>
        <v>0</v>
      </c>
      <c r="T21" s="92">
        <f t="shared" si="0"/>
        <v>0</v>
      </c>
      <c r="U21" s="92">
        <f t="shared" si="0"/>
        <v>2E-3</v>
      </c>
      <c r="V21" s="92">
        <f t="shared" si="0"/>
        <v>5.0000000000000001E-3</v>
      </c>
      <c r="W21" s="92">
        <f t="shared" si="0"/>
        <v>7.0999999999999994E-2</v>
      </c>
      <c r="X21" s="92">
        <f t="shared" si="0"/>
        <v>4.0000000000000001E-3</v>
      </c>
      <c r="Y21" s="92">
        <f t="shared" si="0"/>
        <v>0.01</v>
      </c>
      <c r="Z21" s="92">
        <f t="shared" si="0"/>
        <v>0</v>
      </c>
      <c r="AA21" s="92">
        <f t="shared" si="0"/>
        <v>0</v>
      </c>
      <c r="AB21" s="92">
        <f t="shared" si="0"/>
        <v>0</v>
      </c>
      <c r="AC21" s="92">
        <f t="shared" si="0"/>
        <v>0</v>
      </c>
      <c r="AD21" s="92">
        <f t="shared" si="0"/>
        <v>7.0000000000000001E-3</v>
      </c>
      <c r="AE21" s="92">
        <f t="shared" si="0"/>
        <v>0.03</v>
      </c>
      <c r="AF21" s="92">
        <f t="shared" si="0"/>
        <v>0.187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1.7999999999999998</v>
      </c>
      <c r="E22" s="93">
        <f>E21*$D27</f>
        <v>0.315</v>
      </c>
      <c r="F22" s="93">
        <f>F21*$D27</f>
        <v>0.24</v>
      </c>
      <c r="G22" s="93">
        <f t="shared" ref="G22:Q22" si="1">G21*$D27</f>
        <v>4.4999999999999998E-2</v>
      </c>
      <c r="H22" s="93">
        <f>H21*$D27</f>
        <v>0.79499999999999993</v>
      </c>
      <c r="I22" s="93">
        <f>I21*$D27</f>
        <v>0.44999999999999996</v>
      </c>
      <c r="J22" s="93">
        <f t="shared" si="1"/>
        <v>0.52500000000000002</v>
      </c>
      <c r="K22" s="94">
        <f>K21*$D27</f>
        <v>0.03</v>
      </c>
      <c r="L22" s="93">
        <f t="shared" si="1"/>
        <v>0.36</v>
      </c>
      <c r="M22" s="93">
        <f t="shared" si="1"/>
        <v>0.13499999999999998</v>
      </c>
      <c r="N22" s="93">
        <f t="shared" si="1"/>
        <v>0.13499999999999998</v>
      </c>
      <c r="O22" s="93">
        <f t="shared" si="1"/>
        <v>0.40499999999999997</v>
      </c>
      <c r="P22" s="93">
        <f>P21*$D27</f>
        <v>1.2150000000000001</v>
      </c>
      <c r="Q22" s="93">
        <f t="shared" si="1"/>
        <v>1.9950000000000001</v>
      </c>
      <c r="R22" s="93">
        <f>R21*$D27</f>
        <v>0.09</v>
      </c>
      <c r="S22" s="95">
        <f>S21*$D27</f>
        <v>0</v>
      </c>
      <c r="T22" s="96">
        <f>T21*$D27</f>
        <v>0</v>
      </c>
      <c r="U22" s="97">
        <f>U21*D27</f>
        <v>0.03</v>
      </c>
      <c r="V22" s="97">
        <f t="shared" ref="V22:AA22" si="2">V21*$D27</f>
        <v>7.4999999999999997E-2</v>
      </c>
      <c r="W22" s="93">
        <f t="shared" si="2"/>
        <v>1.0649999999999999</v>
      </c>
      <c r="X22" s="93">
        <f t="shared" si="2"/>
        <v>0.06</v>
      </c>
      <c r="Y22" s="93">
        <f t="shared" si="2"/>
        <v>0.15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</v>
      </c>
      <c r="AC22" s="93">
        <f t="shared" si="3"/>
        <v>0</v>
      </c>
      <c r="AD22" s="93">
        <f t="shared" si="3"/>
        <v>0.105</v>
      </c>
      <c r="AE22" s="93">
        <f t="shared" ref="AE22" si="4">AE21*$D27</f>
        <v>0.44999999999999996</v>
      </c>
      <c r="AF22" s="93">
        <f t="shared" ref="AF22" si="5">AF21*$D27</f>
        <v>2.8050000000000002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109.06</v>
      </c>
      <c r="E23" s="66">
        <v>71.87</v>
      </c>
      <c r="F23" s="66">
        <v>963</v>
      </c>
      <c r="G23" s="66">
        <v>125.58</v>
      </c>
      <c r="H23" s="66">
        <v>93.45</v>
      </c>
      <c r="I23" s="66">
        <v>53.75</v>
      </c>
      <c r="J23" s="66">
        <v>67.930000000000007</v>
      </c>
      <c r="K23" s="66">
        <v>301.89999999999998</v>
      </c>
      <c r="L23" s="66">
        <v>45.92</v>
      </c>
      <c r="M23" s="66">
        <v>43.42</v>
      </c>
      <c r="N23" s="66">
        <v>39.5</v>
      </c>
      <c r="O23" s="66">
        <v>45</v>
      </c>
      <c r="P23" s="66">
        <v>548.78</v>
      </c>
      <c r="Q23" s="66">
        <v>42.68</v>
      </c>
      <c r="R23" s="77">
        <v>148.74</v>
      </c>
      <c r="S23" s="69">
        <v>9.68</v>
      </c>
      <c r="T23" s="72">
        <v>586.9</v>
      </c>
      <c r="U23" s="75">
        <v>14.28</v>
      </c>
      <c r="V23" s="66">
        <v>282.8</v>
      </c>
      <c r="W23" s="66">
        <v>153.16999999999999</v>
      </c>
      <c r="X23" s="66">
        <v>40.04</v>
      </c>
      <c r="Y23" s="66">
        <v>668.45</v>
      </c>
      <c r="Z23" s="66">
        <v>73.23</v>
      </c>
      <c r="AA23" s="77">
        <v>138.91999999999999</v>
      </c>
      <c r="AB23" s="66">
        <v>164.91</v>
      </c>
      <c r="AC23" s="66">
        <v>223.95</v>
      </c>
      <c r="AD23" s="66">
        <v>54.68</v>
      </c>
      <c r="AE23" s="103">
        <v>185.6</v>
      </c>
      <c r="AF23" s="99">
        <v>87.8</v>
      </c>
      <c r="AG23" s="99">
        <v>357.55</v>
      </c>
      <c r="AH23" s="99">
        <v>257.01</v>
      </c>
      <c r="AI23" s="99">
        <v>284</v>
      </c>
      <c r="AJ23" s="99">
        <v>141.13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196.30799999999999</v>
      </c>
      <c r="E24" s="98">
        <f t="shared" ref="E24:AJ24" si="10">E22*E23</f>
        <v>22.639050000000001</v>
      </c>
      <c r="F24" s="98">
        <f t="shared" si="10"/>
        <v>231.12</v>
      </c>
      <c r="G24" s="98">
        <f t="shared" si="10"/>
        <v>5.6510999999999996</v>
      </c>
      <c r="H24" s="98">
        <f t="shared" si="10"/>
        <v>74.292749999999998</v>
      </c>
      <c r="I24" s="98">
        <f t="shared" si="10"/>
        <v>24.187499999999996</v>
      </c>
      <c r="J24" s="98">
        <f t="shared" si="10"/>
        <v>35.663250000000005</v>
      </c>
      <c r="K24" s="98">
        <f t="shared" si="10"/>
        <v>9.0569999999999986</v>
      </c>
      <c r="L24" s="98">
        <f t="shared" si="10"/>
        <v>16.531199999999998</v>
      </c>
      <c r="M24" s="98">
        <f t="shared" si="10"/>
        <v>5.861699999999999</v>
      </c>
      <c r="N24" s="98">
        <f t="shared" si="10"/>
        <v>5.3324999999999996</v>
      </c>
      <c r="O24" s="98">
        <f t="shared" si="10"/>
        <v>18.224999999999998</v>
      </c>
      <c r="P24" s="98">
        <f t="shared" si="10"/>
        <v>666.76769999999999</v>
      </c>
      <c r="Q24" s="98">
        <f t="shared" si="10"/>
        <v>85.146600000000007</v>
      </c>
      <c r="R24" s="98">
        <f t="shared" si="10"/>
        <v>13.3866</v>
      </c>
      <c r="S24" s="98">
        <f t="shared" si="10"/>
        <v>0</v>
      </c>
      <c r="T24" s="98">
        <f t="shared" si="10"/>
        <v>0</v>
      </c>
      <c r="U24" s="98">
        <f t="shared" si="10"/>
        <v>0.42839999999999995</v>
      </c>
      <c r="V24" s="98">
        <f t="shared" si="10"/>
        <v>21.21</v>
      </c>
      <c r="W24" s="98">
        <f t="shared" si="10"/>
        <v>163.12604999999999</v>
      </c>
      <c r="X24" s="98">
        <f t="shared" si="10"/>
        <v>2.4023999999999996</v>
      </c>
      <c r="Y24" s="98">
        <f t="shared" si="10"/>
        <v>100.2675</v>
      </c>
      <c r="Z24" s="98">
        <f t="shared" si="10"/>
        <v>0</v>
      </c>
      <c r="AA24" s="98">
        <f t="shared" si="10"/>
        <v>0</v>
      </c>
      <c r="AB24" s="98">
        <f t="shared" si="10"/>
        <v>0</v>
      </c>
      <c r="AC24" s="98">
        <f t="shared" si="10"/>
        <v>0</v>
      </c>
      <c r="AD24" s="98">
        <f t="shared" si="10"/>
        <v>5.7413999999999996</v>
      </c>
      <c r="AE24" s="98">
        <f t="shared" si="10"/>
        <v>83.52</v>
      </c>
      <c r="AF24" s="98">
        <f t="shared" si="10"/>
        <v>246.279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52">
        <f>SUM(D24:AJ24)</f>
        <v>2033.1447000000003</v>
      </c>
      <c r="E25" s="15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53">
        <f>D25/D27</f>
        <v>135.54298000000003</v>
      </c>
      <c r="E26" s="15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15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4" t="s">
        <v>16</v>
      </c>
      <c r="M28" s="154"/>
      <c r="N28" s="154"/>
      <c r="O28" s="154"/>
      <c r="P28" s="15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7" t="s">
        <v>0</v>
      </c>
      <c r="E29" s="137"/>
      <c r="F29" s="36"/>
      <c r="G29" s="137" t="s">
        <v>12</v>
      </c>
      <c r="H29" s="137"/>
      <c r="I29" s="137"/>
      <c r="J29" s="137"/>
      <c r="K29" s="137"/>
      <c r="L29" s="36"/>
      <c r="M29" s="36"/>
      <c r="N29" s="36"/>
      <c r="O29" s="36"/>
      <c r="P29" s="36"/>
      <c r="Q29" s="138" t="s">
        <v>0</v>
      </c>
      <c r="R29" s="138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31"/>
      <c r="U30" s="131"/>
      <c r="V30" s="131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AI30"/>
  <sheetViews>
    <sheetView workbookViewId="0">
      <selection activeCell="N7" sqref="N7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6"/>
    </row>
    <row r="2" spans="1:35" ht="49.5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67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55</v>
      </c>
      <c r="AD2" s="121" t="s">
        <v>65</v>
      </c>
      <c r="AE2" s="121" t="s">
        <v>53</v>
      </c>
      <c r="AF2" s="121" t="s">
        <v>66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0" t="s">
        <v>50</v>
      </c>
      <c r="B3" s="21">
        <v>0.14000000000000001</v>
      </c>
      <c r="C3" s="106" t="s">
        <v>60</v>
      </c>
      <c r="D3" s="16"/>
      <c r="E3" s="16">
        <v>4.0000000000000001E-3</v>
      </c>
      <c r="F3" s="16">
        <v>4.0000000000000001E-3</v>
      </c>
      <c r="G3" s="16"/>
      <c r="H3" s="16"/>
      <c r="I3" s="16"/>
      <c r="J3" s="16">
        <v>0.05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0"/>
      <c r="B4" s="21">
        <v>0.18</v>
      </c>
      <c r="C4" s="107" t="s">
        <v>61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>
        <v>0.01</v>
      </c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0"/>
      <c r="B7" s="21">
        <v>7.4999999999999997E-2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7" t="s">
        <v>1</v>
      </c>
      <c r="B11" s="21"/>
      <c r="C11" s="10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/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7"/>
      <c r="B12" s="21">
        <v>0.18</v>
      </c>
      <c r="C12" s="107" t="s">
        <v>62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>
        <v>2.7E-2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/>
      <c r="AB12" s="16"/>
      <c r="AC12" s="16">
        <v>7.0000000000000001E-3</v>
      </c>
      <c r="AD12" s="102"/>
      <c r="AE12" s="102"/>
      <c r="AF12" s="102"/>
      <c r="AG12" s="102"/>
      <c r="AH12" s="102"/>
      <c r="AI12" s="102"/>
    </row>
    <row r="13" spans="1:35" x14ac:dyDescent="0.25">
      <c r="A13" s="127"/>
      <c r="B13" s="21">
        <v>0.15</v>
      </c>
      <c r="C13" s="60" t="s">
        <v>63</v>
      </c>
      <c r="D13" s="16">
        <v>0.05</v>
      </c>
      <c r="E13" s="16"/>
      <c r="F13" s="16">
        <v>5.0000000000000001E-3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v>0.15</v>
      </c>
      <c r="R13" s="16"/>
      <c r="S13" s="48"/>
      <c r="T13" s="22"/>
      <c r="U13" s="16"/>
      <c r="V13" s="16"/>
      <c r="W13" s="16"/>
      <c r="X13" s="16">
        <v>5.0000000000000001E-3</v>
      </c>
      <c r="Y13" s="16"/>
      <c r="Z13" s="16"/>
      <c r="AA13" s="16"/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27"/>
      <c r="B14" s="21">
        <v>0.09</v>
      </c>
      <c r="C14" s="107" t="s">
        <v>64</v>
      </c>
      <c r="D14" s="16">
        <v>0.02</v>
      </c>
      <c r="E14" s="16"/>
      <c r="F14" s="16">
        <v>6.0000000000000001E-3</v>
      </c>
      <c r="G14" s="16"/>
      <c r="H14" s="16">
        <v>1.7000000000000001E-2</v>
      </c>
      <c r="I14" s="16"/>
      <c r="J14" s="16"/>
      <c r="K14" s="16"/>
      <c r="L14" s="16"/>
      <c r="M14" s="16"/>
      <c r="N14" s="16"/>
      <c r="O14" s="16"/>
      <c r="P14" s="16">
        <v>0.104</v>
      </c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38</v>
      </c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7" t="s">
        <v>2</v>
      </c>
      <c r="B18" s="21">
        <v>0.04</v>
      </c>
      <c r="C18" s="107" t="s">
        <v>65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/>
      <c r="T18" s="22"/>
      <c r="U18" s="16"/>
      <c r="V18" s="16"/>
      <c r="W18" s="16"/>
      <c r="X18" s="16"/>
      <c r="Y18" s="16"/>
      <c r="Z18" s="16"/>
      <c r="AA18" s="16"/>
      <c r="AB18" s="16"/>
      <c r="AC18" s="16"/>
      <c r="AD18" s="102">
        <v>0.04</v>
      </c>
      <c r="AE18" s="102"/>
      <c r="AF18" s="102"/>
      <c r="AG18" s="102"/>
      <c r="AH18" s="102"/>
      <c r="AI18" s="102"/>
    </row>
    <row r="19" spans="1:35" x14ac:dyDescent="0.25">
      <c r="A19" s="127"/>
      <c r="B19" s="21">
        <v>0.2</v>
      </c>
      <c r="C19" s="107" t="s">
        <v>68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>
        <v>0.22500000000000001</v>
      </c>
      <c r="AG19" s="102"/>
      <c r="AH19" s="102"/>
      <c r="AI19" s="102"/>
    </row>
    <row r="20" spans="1:35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0.18999999999999997</v>
      </c>
      <c r="E21" s="27">
        <f t="shared" ref="E21:AI21" si="0">SUM(E3:E20)</f>
        <v>2.4E-2</v>
      </c>
      <c r="F21" s="27">
        <f t="shared" si="0"/>
        <v>2.0000000000000004E-2</v>
      </c>
      <c r="G21" s="27">
        <f t="shared" si="0"/>
        <v>3.0000000000000001E-3</v>
      </c>
      <c r="H21" s="27">
        <f t="shared" si="0"/>
        <v>6.7000000000000004E-2</v>
      </c>
      <c r="I21" s="27">
        <f t="shared" si="0"/>
        <v>3.6999999999999998E-2</v>
      </c>
      <c r="J21" s="27">
        <f t="shared" si="0"/>
        <v>0.05</v>
      </c>
      <c r="K21" s="27">
        <f t="shared" si="0"/>
        <v>2E-3</v>
      </c>
      <c r="L21" s="27">
        <f t="shared" si="0"/>
        <v>2.4E-2</v>
      </c>
      <c r="M21" s="27">
        <f t="shared" si="0"/>
        <v>8.9999999999999993E-3</v>
      </c>
      <c r="N21" s="27">
        <f t="shared" si="0"/>
        <v>8.9999999999999993E-3</v>
      </c>
      <c r="O21" s="27">
        <f t="shared" si="0"/>
        <v>2.7E-2</v>
      </c>
      <c r="P21" s="27">
        <f t="shared" si="0"/>
        <v>0.104</v>
      </c>
      <c r="Q21" s="27">
        <f t="shared" si="0"/>
        <v>0.15</v>
      </c>
      <c r="R21" s="27">
        <f t="shared" si="0"/>
        <v>8.0000000000000002E-3</v>
      </c>
      <c r="S21" s="27">
        <f t="shared" si="0"/>
        <v>0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7.4999999999999997E-2</v>
      </c>
      <c r="X21" s="27">
        <f t="shared" si="0"/>
        <v>5.0000000000000001E-3</v>
      </c>
      <c r="Y21" s="27">
        <f t="shared" si="0"/>
        <v>0.01</v>
      </c>
      <c r="Z21" s="27">
        <f t="shared" si="0"/>
        <v>0</v>
      </c>
      <c r="AA21" s="27">
        <f t="shared" si="0"/>
        <v>0</v>
      </c>
      <c r="AB21" s="27">
        <f t="shared" si="0"/>
        <v>0</v>
      </c>
      <c r="AC21" s="27">
        <f t="shared" si="0"/>
        <v>7.0000000000000001E-3</v>
      </c>
      <c r="AD21" s="27">
        <f t="shared" si="0"/>
        <v>0.04</v>
      </c>
      <c r="AE21" s="27">
        <f t="shared" si="0"/>
        <v>0</v>
      </c>
      <c r="AF21" s="27">
        <f t="shared" si="0"/>
        <v>0.22500000000000001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0.18999999999999997</v>
      </c>
      <c r="E22" s="76">
        <f t="shared" ref="E22:AI22" si="1">E21*$D27</f>
        <v>2.4E-2</v>
      </c>
      <c r="F22" s="76">
        <f t="shared" si="1"/>
        <v>2.0000000000000004E-2</v>
      </c>
      <c r="G22" s="76">
        <f t="shared" si="1"/>
        <v>3.0000000000000001E-3</v>
      </c>
      <c r="H22" s="76">
        <f t="shared" si="1"/>
        <v>6.7000000000000004E-2</v>
      </c>
      <c r="I22" s="76">
        <f t="shared" si="1"/>
        <v>3.6999999999999998E-2</v>
      </c>
      <c r="J22" s="76">
        <f t="shared" si="1"/>
        <v>0.05</v>
      </c>
      <c r="K22" s="122">
        <f t="shared" si="1"/>
        <v>2E-3</v>
      </c>
      <c r="L22" s="76">
        <f t="shared" si="1"/>
        <v>2.4E-2</v>
      </c>
      <c r="M22" s="76">
        <f t="shared" si="1"/>
        <v>8.9999999999999993E-3</v>
      </c>
      <c r="N22" s="76">
        <f t="shared" si="1"/>
        <v>8.9999999999999993E-3</v>
      </c>
      <c r="O22" s="76">
        <f t="shared" si="1"/>
        <v>2.7E-2</v>
      </c>
      <c r="P22" s="76">
        <f t="shared" si="1"/>
        <v>0.104</v>
      </c>
      <c r="Q22" s="76">
        <f t="shared" si="1"/>
        <v>0.15</v>
      </c>
      <c r="R22" s="122">
        <f t="shared" si="1"/>
        <v>8.0000000000000002E-3</v>
      </c>
      <c r="S22" s="44">
        <f t="shared" si="1"/>
        <v>0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7.4999999999999997E-2</v>
      </c>
      <c r="X22" s="122">
        <f t="shared" si="1"/>
        <v>5.0000000000000001E-3</v>
      </c>
      <c r="Y22" s="76">
        <f t="shared" si="1"/>
        <v>0.01</v>
      </c>
      <c r="Z22" s="76">
        <f t="shared" si="1"/>
        <v>0</v>
      </c>
      <c r="AA22" s="122">
        <f t="shared" si="1"/>
        <v>0</v>
      </c>
      <c r="AB22" s="76">
        <f t="shared" si="1"/>
        <v>0</v>
      </c>
      <c r="AC22" s="122">
        <f t="shared" si="1"/>
        <v>7.0000000000000001E-3</v>
      </c>
      <c r="AD22" s="122">
        <f t="shared" si="1"/>
        <v>0.04</v>
      </c>
      <c r="AE22" s="76">
        <f t="shared" si="1"/>
        <v>0</v>
      </c>
      <c r="AF22" s="122">
        <f t="shared" si="1"/>
        <v>0.22500000000000001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71.8</v>
      </c>
      <c r="F23" s="30">
        <v>937.7</v>
      </c>
      <c r="G23" s="30">
        <v>116</v>
      </c>
      <c r="H23" s="30">
        <v>93.45</v>
      </c>
      <c r="I23" s="30">
        <v>53.75</v>
      </c>
      <c r="J23" s="30">
        <v>67.930000000000007</v>
      </c>
      <c r="K23" s="30">
        <v>301.89999999999998</v>
      </c>
      <c r="L23" s="30">
        <v>42.4</v>
      </c>
      <c r="M23" s="30">
        <v>35.4</v>
      </c>
      <c r="N23" s="30">
        <v>36.700000000000003</v>
      </c>
      <c r="O23" s="30">
        <v>36.9</v>
      </c>
      <c r="P23" s="30">
        <v>529.4</v>
      </c>
      <c r="Q23" s="30">
        <v>38.9</v>
      </c>
      <c r="R23" s="30">
        <v>144.5</v>
      </c>
      <c r="S23" s="30">
        <v>9.1999999999999993</v>
      </c>
      <c r="T23" s="30">
        <v>554.6</v>
      </c>
      <c r="U23" s="30">
        <v>13.8</v>
      </c>
      <c r="V23" s="30">
        <v>268.7</v>
      </c>
      <c r="W23" s="30">
        <v>146.4</v>
      </c>
      <c r="X23" s="30">
        <v>39.6</v>
      </c>
      <c r="Y23" s="30">
        <v>654.57000000000005</v>
      </c>
      <c r="Z23" s="30">
        <v>70.900000000000006</v>
      </c>
      <c r="AA23" s="30">
        <v>162.1</v>
      </c>
      <c r="AB23" s="30">
        <v>138.16</v>
      </c>
      <c r="AC23" s="30">
        <v>54.68</v>
      </c>
      <c r="AD23" s="101">
        <v>185.6</v>
      </c>
      <c r="AE23" s="3">
        <v>247.5</v>
      </c>
      <c r="AF23" s="3">
        <v>87.8</v>
      </c>
      <c r="AG23" s="3">
        <v>357.6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19.664999999999996</v>
      </c>
      <c r="E24" s="32">
        <f t="shared" ref="E24:AI24" si="2">E22*E23</f>
        <v>1.7232000000000001</v>
      </c>
      <c r="F24" s="32">
        <f t="shared" si="2"/>
        <v>18.754000000000005</v>
      </c>
      <c r="G24" s="32">
        <f t="shared" si="2"/>
        <v>0.34800000000000003</v>
      </c>
      <c r="H24" s="32">
        <f t="shared" si="2"/>
        <v>6.2611500000000007</v>
      </c>
      <c r="I24" s="32">
        <f t="shared" si="2"/>
        <v>1.9887499999999998</v>
      </c>
      <c r="J24" s="32">
        <f t="shared" si="2"/>
        <v>3.3965000000000005</v>
      </c>
      <c r="K24" s="32">
        <f t="shared" si="2"/>
        <v>0.6038</v>
      </c>
      <c r="L24" s="32">
        <f t="shared" si="2"/>
        <v>1.0176000000000001</v>
      </c>
      <c r="M24" s="32">
        <f t="shared" si="2"/>
        <v>0.31859999999999994</v>
      </c>
      <c r="N24" s="32">
        <f t="shared" si="2"/>
        <v>0.33029999999999998</v>
      </c>
      <c r="O24" s="32">
        <f t="shared" si="2"/>
        <v>0.99629999999999996</v>
      </c>
      <c r="P24" s="32">
        <f t="shared" si="2"/>
        <v>55.057599999999994</v>
      </c>
      <c r="Q24" s="32">
        <f t="shared" si="2"/>
        <v>5.835</v>
      </c>
      <c r="R24" s="32">
        <f t="shared" si="2"/>
        <v>1.1559999999999999</v>
      </c>
      <c r="S24" s="32">
        <f t="shared" si="2"/>
        <v>0</v>
      </c>
      <c r="T24" s="32">
        <f t="shared" si="2"/>
        <v>0</v>
      </c>
      <c r="U24" s="32">
        <f t="shared" si="2"/>
        <v>6.9000000000000006E-2</v>
      </c>
      <c r="V24" s="32">
        <f t="shared" si="2"/>
        <v>2.6869999999999998</v>
      </c>
      <c r="W24" s="32">
        <f t="shared" si="2"/>
        <v>10.98</v>
      </c>
      <c r="X24" s="32">
        <f t="shared" si="2"/>
        <v>0.19800000000000001</v>
      </c>
      <c r="Y24" s="32">
        <f t="shared" si="2"/>
        <v>6.545700000000001</v>
      </c>
      <c r="Z24" s="32">
        <f t="shared" si="2"/>
        <v>0</v>
      </c>
      <c r="AA24" s="32">
        <f t="shared" si="2"/>
        <v>0</v>
      </c>
      <c r="AB24" s="32">
        <f t="shared" si="2"/>
        <v>0</v>
      </c>
      <c r="AC24" s="32">
        <f t="shared" si="2"/>
        <v>0.38275999999999999</v>
      </c>
      <c r="AD24" s="32">
        <f t="shared" si="2"/>
        <v>7.4239999999999995</v>
      </c>
      <c r="AE24" s="32">
        <f t="shared" si="2"/>
        <v>0</v>
      </c>
      <c r="AF24" s="32">
        <f t="shared" si="2"/>
        <v>19.754999999999999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32">
        <f>SUM(D24:AI24)</f>
        <v>165.49326000000002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33">
        <f>D25/D27</f>
        <v>165.49326000000002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138" t="s">
        <v>0</v>
      </c>
      <c r="AB27" s="138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31"/>
      <c r="AE28" s="131"/>
      <c r="AF28" s="131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ДС1</cp:lastModifiedBy>
  <cp:lastPrinted>2025-04-03T06:06:26Z</cp:lastPrinted>
  <dcterms:created xsi:type="dcterms:W3CDTF">2014-07-11T13:42:12Z</dcterms:created>
  <dcterms:modified xsi:type="dcterms:W3CDTF">2025-04-03T07:45:01Z</dcterms:modified>
</cp:coreProperties>
</file>