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 activeTab="3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U22" i="18" l="1"/>
  <c r="U24" i="18" s="1"/>
  <c r="I22" i="18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<sst xmlns="http://schemas.openxmlformats.org/spreadsheetml/2006/main" count="290" uniqueCount="70">
  <si>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</si>
  <si>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</si>
  <si>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</si>
  <si>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</si>
  <si>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</si>
  <si>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</si>
  <si>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</si>
  <si>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</si>
  <si>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</si>
  <si>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</si>
  <si>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</si>
  <si>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</si>
  <si>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</si>
  <si>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</si>
  <si>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</si>
  <si>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</si>
  <si>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</si>
  <si>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</si>
  <si>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</si>
  <si>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</si>
  <si>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</si>
  <si>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</si>
  <si>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</si>
  <si>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</si>
  <si>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</si>
  <si>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</si>
  <si>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</si>
  <si>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</si>
  <si>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</si>
  <si>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</si>
  <si>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</si>
  <si>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</si>
  <si>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</si>
  <si>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</si>
  <si>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</si>
  <si>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</si>
  <si>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</si>
  <si>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</si>
  <si>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</si>
  <si>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</si>
  <si>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</si>
  <si>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</si>
  <si>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</si>
  <si>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</si>
  <si>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</si>
  <si>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</si>
  <si>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</si>
  <si>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</si>
  <si>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</si>
  <si>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</si>
  <si>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</si>
  <si>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</si>
  <si>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</si>
  <si>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</si>
  <si>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</si>
  <si>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</si>
  <si>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икра морковная</t>
  </si>
  <si>
    <t>какао</t>
  </si>
  <si>
    <t>изюи</t>
  </si>
  <si>
    <t>мол сгущ</t>
  </si>
  <si>
    <t>лим кт</t>
  </si>
  <si>
    <t>каша ман мол</t>
  </si>
  <si>
    <t>чай с молоком</t>
  </si>
  <si>
    <t>пряник</t>
  </si>
  <si>
    <t>суп с гал со смет</t>
  </si>
  <si>
    <t>капуста тушёная</t>
  </si>
  <si>
    <t>курица отв</t>
  </si>
  <si>
    <t>яйца вар</t>
  </si>
  <si>
    <t>курица</t>
  </si>
  <si>
    <t>яйцо 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</si>
</sst>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view="pageBreakPreview" zoomScale="87" zoomScaleNormal="80" zoomScaleSheetLayoutView="87" workbookViewId="0">
      <selection activeCell="N20" sqref="N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58</v>
      </c>
      <c r="AE2" s="91" t="s">
        <v>68</v>
      </c>
      <c r="AF2" s="91" t="s">
        <v>63</v>
      </c>
      <c r="AG2" s="91" t="s">
        <v>55</v>
      </c>
      <c r="AH2" s="91" t="s">
        <v>60</v>
      </c>
      <c r="AI2" s="91" t="s">
        <v>48</v>
      </c>
      <c r="AJ2" s="91" t="s">
        <v>53</v>
      </c>
    </row>
    <row r="3" spans="1:36" ht="15" customHeight="1" x14ac:dyDescent="0.25">
      <c r="A3" s="130" t="s">
        <v>50</v>
      </c>
      <c r="B3" s="21">
        <v>0.18</v>
      </c>
      <c r="C3" s="106" t="s">
        <v>61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0"/>
      <c r="B4" s="21">
        <v>0.18</v>
      </c>
      <c r="C4" s="107" t="s">
        <v>62</v>
      </c>
      <c r="D4" s="16">
        <v>9.5000000000000001E-2</v>
      </c>
      <c r="E4" s="16">
        <v>0.01</v>
      </c>
      <c r="F4" s="16"/>
      <c r="G4" s="16"/>
      <c r="H4" s="16"/>
      <c r="I4" s="16" t="s">
        <v>38</v>
      </c>
      <c r="J4" s="16"/>
      <c r="K4" s="16"/>
      <c r="L4" s="16"/>
      <c r="M4" s="16"/>
      <c r="N4" s="16"/>
      <c r="O4" s="16"/>
      <c r="P4" s="16"/>
      <c r="Q4" s="16"/>
      <c r="R4" s="16"/>
      <c r="S4" s="48"/>
      <c r="T4" s="22">
        <v>5.0000000000000001E-4</v>
      </c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0"/>
      <c r="B7" s="21">
        <v>0.04</v>
      </c>
      <c r="C7" s="107" t="s">
        <v>63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/>
      <c r="AF7" s="102">
        <v>0.04</v>
      </c>
      <c r="AG7" s="102"/>
      <c r="AH7" s="102"/>
      <c r="AI7" s="102"/>
      <c r="AJ7" s="102"/>
    </row>
    <row r="8" spans="1:36" ht="15" customHeight="1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27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27"/>
      <c r="B12" s="21">
        <v>0.18</v>
      </c>
      <c r="C12" s="107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7.4999999999999997E-2</v>
      </c>
      <c r="M12" s="16">
        <v>0.01</v>
      </c>
      <c r="N12" s="16"/>
      <c r="O12" s="16"/>
      <c r="P12" s="16"/>
      <c r="Q12" s="16"/>
      <c r="R12" s="16"/>
      <c r="S12" s="48">
        <v>0.25</v>
      </c>
      <c r="T12" s="22"/>
      <c r="U12" s="16">
        <v>5.0000000000000001E-3</v>
      </c>
      <c r="V12" s="16">
        <v>1.0999999999999999E-2</v>
      </c>
      <c r="W12" s="16"/>
      <c r="X12" s="46"/>
      <c r="Y12" s="16">
        <v>0.02</v>
      </c>
      <c r="Z12" s="16"/>
      <c r="AA12" s="16"/>
      <c r="AB12" s="16"/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27"/>
      <c r="B13" s="21">
        <v>0.15</v>
      </c>
      <c r="C13" s="107" t="s">
        <v>65</v>
      </c>
      <c r="D13" s="16"/>
      <c r="E13" s="16"/>
      <c r="F13" s="16"/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0.21199999999999999</v>
      </c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5.0000000000000001E-3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27"/>
      <c r="B14" s="21">
        <v>0.08</v>
      </c>
      <c r="C14" s="107" t="s">
        <v>66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>
        <v>0.12</v>
      </c>
      <c r="AF14" s="102"/>
      <c r="AG14" s="102"/>
      <c r="AH14" s="102"/>
      <c r="AI14" s="102"/>
      <c r="AJ14" s="102"/>
    </row>
    <row r="15" spans="1:36" ht="15" customHeight="1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27" t="s">
        <v>2</v>
      </c>
      <c r="B18" s="21">
        <v>1</v>
      </c>
      <c r="C18" s="107" t="s">
        <v>69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27"/>
      <c r="B19" s="21">
        <v>0.2</v>
      </c>
      <c r="C19" s="107" t="s">
        <v>55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>
        <v>0.20499999999999999</v>
      </c>
      <c r="AH19" s="102"/>
      <c r="AI19" s="102"/>
      <c r="AJ19" s="102"/>
    </row>
    <row r="20" spans="1:37" ht="15" customHeight="1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0.19</v>
      </c>
      <c r="E21" s="27">
        <f t="shared" ref="E21:AJ21" si="0">SUM(E3:E20)</f>
        <v>2.4E-2</v>
      </c>
      <c r="F21" s="27">
        <f t="shared" si="0"/>
        <v>9.0000000000000011E-3</v>
      </c>
      <c r="G21" s="27">
        <f t="shared" si="0"/>
        <v>1.0999999999999999E-2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0</v>
      </c>
      <c r="L21" s="27">
        <f t="shared" si="0"/>
        <v>7.4999999999999997E-2</v>
      </c>
      <c r="M21" s="27">
        <f t="shared" si="0"/>
        <v>3.5000000000000003E-2</v>
      </c>
      <c r="N21" s="27">
        <f t="shared" si="0"/>
        <v>7.8E-2</v>
      </c>
      <c r="O21" s="27">
        <f t="shared" si="0"/>
        <v>0.21199999999999999</v>
      </c>
      <c r="P21" s="27">
        <f t="shared" si="0"/>
        <v>0</v>
      </c>
      <c r="Q21" s="27">
        <f t="shared" si="0"/>
        <v>0</v>
      </c>
      <c r="R21" s="27">
        <f t="shared" si="0"/>
        <v>8.0000000000000002E-3</v>
      </c>
      <c r="S21" s="27">
        <f t="shared" si="0"/>
        <v>1.25</v>
      </c>
      <c r="T21" s="27">
        <f t="shared" si="0"/>
        <v>5.0000000000000001E-4</v>
      </c>
      <c r="U21" s="27">
        <f t="shared" si="0"/>
        <v>5.0000000000000001E-3</v>
      </c>
      <c r="V21" s="27">
        <f t="shared" si="0"/>
        <v>1.0999999999999999E-2</v>
      </c>
      <c r="W21" s="27">
        <f t="shared" si="0"/>
        <v>0</v>
      </c>
      <c r="X21" s="27"/>
      <c r="Y21" s="27">
        <f t="shared" si="0"/>
        <v>0.02</v>
      </c>
      <c r="Z21" s="27">
        <f t="shared" si="0"/>
        <v>0</v>
      </c>
      <c r="AA21" s="27">
        <f t="shared" si="0"/>
        <v>0</v>
      </c>
      <c r="AB21" s="27">
        <f t="shared" si="0"/>
        <v>1.3000000000000001E-2</v>
      </c>
      <c r="AC21" s="27">
        <f t="shared" si="0"/>
        <v>0</v>
      </c>
      <c r="AD21" s="27">
        <f t="shared" si="0"/>
        <v>0</v>
      </c>
      <c r="AE21" s="27">
        <f t="shared" si="0"/>
        <v>0.12</v>
      </c>
      <c r="AF21" s="27">
        <f t="shared" si="0"/>
        <v>0.04</v>
      </c>
      <c r="AG21" s="27">
        <f t="shared" si="0"/>
        <v>0.20499999999999999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10.64</v>
      </c>
      <c r="E22" s="76">
        <f>E21*$D27</f>
        <v>1.3440000000000001</v>
      </c>
      <c r="F22" s="76">
        <f>F21*$D27</f>
        <v>0.504</v>
      </c>
      <c r="G22" s="76">
        <f t="shared" ref="G22:AE22" si="1">G21*$D27</f>
        <v>0.61599999999999999</v>
      </c>
      <c r="H22" s="76">
        <f>H21*$D27</f>
        <v>2.8000000000000003</v>
      </c>
      <c r="I22" s="76">
        <f>I21*$D27</f>
        <v>2.0720000000000001</v>
      </c>
      <c r="J22" s="76">
        <f>J21*$D27</f>
        <v>1.5680000000000001</v>
      </c>
      <c r="K22" s="76">
        <f>K21*$D27</f>
        <v>0</v>
      </c>
      <c r="L22" s="76">
        <f t="shared" si="1"/>
        <v>4.2</v>
      </c>
      <c r="M22" s="76">
        <f t="shared" si="1"/>
        <v>1.9600000000000002</v>
      </c>
      <c r="N22" s="76">
        <f t="shared" si="1"/>
        <v>4.3680000000000003</v>
      </c>
      <c r="O22" s="76">
        <f t="shared" si="1"/>
        <v>11.872</v>
      </c>
      <c r="P22" s="76">
        <f>P21*$D27</f>
        <v>0</v>
      </c>
      <c r="Q22" s="76">
        <f t="shared" si="1"/>
        <v>0</v>
      </c>
      <c r="R22" s="76">
        <f t="shared" si="1"/>
        <v>0.44800000000000001</v>
      </c>
      <c r="S22" s="125">
        <f t="shared" si="1"/>
        <v>70</v>
      </c>
      <c r="T22" s="76">
        <f t="shared" si="1"/>
        <v>2.8000000000000001E-2</v>
      </c>
      <c r="U22" s="76">
        <f t="shared" si="1"/>
        <v>0.28000000000000003</v>
      </c>
      <c r="V22" s="76">
        <f t="shared" si="1"/>
        <v>0.61599999999999999</v>
      </c>
      <c r="W22" s="76">
        <f t="shared" si="1"/>
        <v>0</v>
      </c>
      <c r="X22" s="76"/>
      <c r="Y22" s="76">
        <f t="shared" si="1"/>
        <v>1.1200000000000001</v>
      </c>
      <c r="Z22" s="76">
        <f t="shared" si="1"/>
        <v>0</v>
      </c>
      <c r="AA22" s="76">
        <f t="shared" si="1"/>
        <v>0</v>
      </c>
      <c r="AB22" s="76">
        <f t="shared" si="1"/>
        <v>0.72800000000000009</v>
      </c>
      <c r="AC22" s="76">
        <f t="shared" si="1"/>
        <v>0</v>
      </c>
      <c r="AD22" s="76">
        <f t="shared" si="1"/>
        <v>0</v>
      </c>
      <c r="AE22" s="76">
        <f t="shared" si="1"/>
        <v>6.72</v>
      </c>
      <c r="AF22" s="76">
        <v>2.66</v>
      </c>
      <c r="AG22" s="76">
        <v>12.9</v>
      </c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109.06</v>
      </c>
      <c r="E23" s="30">
        <v>71.87</v>
      </c>
      <c r="F23" s="30">
        <v>963</v>
      </c>
      <c r="G23" s="30">
        <v>125.58</v>
      </c>
      <c r="H23" s="30">
        <v>93.45</v>
      </c>
      <c r="I23" s="30">
        <v>53.75</v>
      </c>
      <c r="J23" s="30">
        <v>52.43</v>
      </c>
      <c r="K23" s="30">
        <v>301.89999999999998</v>
      </c>
      <c r="L23" s="30">
        <v>45.92</v>
      </c>
      <c r="M23" s="30">
        <v>43.42</v>
      </c>
      <c r="N23" s="30">
        <v>39.5</v>
      </c>
      <c r="O23" s="30">
        <v>45</v>
      </c>
      <c r="P23" s="30">
        <v>548.78</v>
      </c>
      <c r="Q23" s="30">
        <v>42.68</v>
      </c>
      <c r="R23" s="30">
        <v>148.74</v>
      </c>
      <c r="S23" s="30">
        <v>9.68</v>
      </c>
      <c r="T23" s="30">
        <v>586.9</v>
      </c>
      <c r="U23" s="30">
        <v>14.28</v>
      </c>
      <c r="V23" s="30">
        <v>282.8</v>
      </c>
      <c r="W23" s="30">
        <v>153.16999999999999</v>
      </c>
      <c r="X23" s="30">
        <v>137.1</v>
      </c>
      <c r="Y23" s="30">
        <v>40.04</v>
      </c>
      <c r="Z23" s="30">
        <v>668.45</v>
      </c>
      <c r="AA23" s="30">
        <v>73.23</v>
      </c>
      <c r="AB23" s="30">
        <v>164.91</v>
      </c>
      <c r="AC23" s="30">
        <v>138.91999999999999</v>
      </c>
      <c r="AD23" s="30">
        <v>223.95</v>
      </c>
      <c r="AE23" s="101">
        <v>211.94</v>
      </c>
      <c r="AF23" s="3">
        <v>185.6</v>
      </c>
      <c r="AG23" s="3">
        <v>102.89</v>
      </c>
      <c r="AH23" s="3">
        <v>25</v>
      </c>
      <c r="AI23" s="3">
        <v>357.55</v>
      </c>
      <c r="AJ23" s="3">
        <v>257.01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1160.3984</v>
      </c>
      <c r="E24" s="32">
        <f t="shared" ref="E24:AJ24" si="2">E22*E23</f>
        <v>96.593280000000007</v>
      </c>
      <c r="F24" s="32">
        <f t="shared" si="2"/>
        <v>485.35199999999998</v>
      </c>
      <c r="G24" s="32">
        <f t="shared" si="2"/>
        <v>77.357280000000003</v>
      </c>
      <c r="H24" s="32">
        <f t="shared" si="2"/>
        <v>261.66000000000003</v>
      </c>
      <c r="I24" s="32">
        <f t="shared" si="2"/>
        <v>111.37</v>
      </c>
      <c r="J24" s="32">
        <f t="shared" si="2"/>
        <v>82.210239999999999</v>
      </c>
      <c r="K24" s="32">
        <f t="shared" si="2"/>
        <v>0</v>
      </c>
      <c r="L24" s="32">
        <f t="shared" si="2"/>
        <v>192.864</v>
      </c>
      <c r="M24" s="32">
        <f t="shared" si="2"/>
        <v>85.103200000000015</v>
      </c>
      <c r="N24" s="32">
        <f t="shared" si="2"/>
        <v>172.536</v>
      </c>
      <c r="O24" s="32">
        <f t="shared" si="2"/>
        <v>534.24</v>
      </c>
      <c r="P24" s="32">
        <f t="shared" si="2"/>
        <v>0</v>
      </c>
      <c r="Q24" s="32">
        <f t="shared" si="2"/>
        <v>0</v>
      </c>
      <c r="R24" s="32">
        <f t="shared" si="2"/>
        <v>66.63552</v>
      </c>
      <c r="S24" s="32">
        <v>0.98</v>
      </c>
      <c r="T24" s="32">
        <f t="shared" si="2"/>
        <v>16.433199999999999</v>
      </c>
      <c r="U24" s="32">
        <f t="shared" si="2"/>
        <v>3.9984000000000002</v>
      </c>
      <c r="V24" s="32">
        <f t="shared" si="2"/>
        <v>174.20480000000001</v>
      </c>
      <c r="W24" s="32">
        <f t="shared" si="2"/>
        <v>0</v>
      </c>
      <c r="X24" s="32">
        <f t="shared" si="2"/>
        <v>0</v>
      </c>
      <c r="Y24" s="32">
        <f t="shared" si="2"/>
        <v>44.844800000000006</v>
      </c>
      <c r="Z24" s="32">
        <f t="shared" si="2"/>
        <v>0</v>
      </c>
      <c r="AA24" s="32">
        <f t="shared" si="2"/>
        <v>0</v>
      </c>
      <c r="AB24" s="32">
        <f t="shared" si="2"/>
        <v>120.05448000000001</v>
      </c>
      <c r="AC24" s="32">
        <f t="shared" si="2"/>
        <v>0</v>
      </c>
      <c r="AD24" s="32">
        <f t="shared" si="2"/>
        <v>0</v>
      </c>
      <c r="AE24" s="32">
        <f t="shared" si="2"/>
        <v>1424.2367999999999</v>
      </c>
      <c r="AF24" s="32">
        <f t="shared" si="2"/>
        <v>493.69600000000003</v>
      </c>
      <c r="AG24" s="32">
        <f t="shared" si="2"/>
        <v>1327.2809999999999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32">
        <f>SUM(D24:AJ24)</f>
        <v>6932.049399999999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33">
        <f>D25/D27</f>
        <v>123.78659642857141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56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31"/>
      <c r="AF28" s="131"/>
      <c r="AG28" s="131"/>
      <c r="AH28" s="9"/>
      <c r="AI28" s="49"/>
    </row>
  </sheetData>
  <mergeCells count="13">
    <mergeCell ref="AE28:AG28"/>
    <mergeCell ref="D25:E25"/>
    <mergeCell ref="D26:E26"/>
    <mergeCell ref="D1:AJ1"/>
    <mergeCell ref="O27:P27"/>
    <mergeCell ref="R27:V27"/>
    <mergeCell ref="AB27:AC27"/>
    <mergeCell ref="A18:A20"/>
    <mergeCell ref="C1:C2"/>
    <mergeCell ref="A1:A2"/>
    <mergeCell ref="A3:A7"/>
    <mergeCell ref="A8:A10"/>
    <mergeCell ref="A11:A1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B2" workbookViewId="0">
      <selection activeCell="AH16" sqref="AH16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38.25" customHeight="1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63</v>
      </c>
      <c r="AF2" s="117" t="s">
        <v>68</v>
      </c>
      <c r="AG2" s="117" t="s">
        <v>55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0" t="s">
        <v>50</v>
      </c>
      <c r="B3" s="21">
        <v>0.18</v>
      </c>
      <c r="C3" s="106" t="s">
        <v>61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0"/>
      <c r="B4" s="21">
        <v>0.18</v>
      </c>
      <c r="C4" s="107" t="s">
        <v>62</v>
      </c>
      <c r="D4" s="16">
        <v>9.5000000000000001E-2</v>
      </c>
      <c r="E4" s="16">
        <v>0.01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48"/>
      <c r="T4" s="22">
        <v>5.0000000000000001E-3</v>
      </c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0"/>
      <c r="B7" s="21">
        <v>0.04</v>
      </c>
      <c r="C7" s="107" t="s">
        <v>63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>
        <v>0.04</v>
      </c>
      <c r="AF7" s="102"/>
      <c r="AG7" s="102"/>
      <c r="AH7" s="102"/>
      <c r="AI7" s="102"/>
      <c r="AJ7" s="102"/>
    </row>
    <row r="8" spans="1:36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27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27"/>
      <c r="B12" s="21">
        <v>0.18</v>
      </c>
      <c r="C12" s="107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7.4999999999999997E-2</v>
      </c>
      <c r="M12" s="16">
        <v>0.01</v>
      </c>
      <c r="N12" s="16"/>
      <c r="O12" s="16"/>
      <c r="P12" s="16"/>
      <c r="Q12" s="16"/>
      <c r="R12" s="16"/>
      <c r="S12" s="48">
        <v>1</v>
      </c>
      <c r="T12" s="22"/>
      <c r="U12" s="16">
        <v>5.0000000000000001E-3</v>
      </c>
      <c r="V12" s="16">
        <v>0.01</v>
      </c>
      <c r="W12" s="16"/>
      <c r="X12" s="46"/>
      <c r="Y12" s="16">
        <v>0.02</v>
      </c>
      <c r="Z12" s="16"/>
      <c r="AA12" s="16"/>
      <c r="AB12" s="16"/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27"/>
      <c r="B13" s="21">
        <v>0.15</v>
      </c>
      <c r="C13" s="107" t="s">
        <v>65</v>
      </c>
      <c r="D13" s="16"/>
      <c r="E13" s="16"/>
      <c r="F13" s="16"/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0.21199999999999999</v>
      </c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5.0000000000000001E-3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27"/>
      <c r="B14" s="21">
        <v>0.08</v>
      </c>
      <c r="C14" s="107" t="s">
        <v>66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>
        <v>0.12</v>
      </c>
      <c r="AG14" s="102"/>
      <c r="AH14" s="102"/>
      <c r="AI14" s="102"/>
      <c r="AJ14" s="102"/>
    </row>
    <row r="15" spans="1:36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27" t="s">
        <v>2</v>
      </c>
      <c r="B18" s="21">
        <v>1</v>
      </c>
      <c r="C18" s="107" t="s">
        <v>67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x14ac:dyDescent="0.25">
      <c r="A19" s="127"/>
      <c r="B19" s="21">
        <v>0.2</v>
      </c>
      <c r="C19" s="107" t="s">
        <v>55</v>
      </c>
      <c r="D19" s="16"/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>
        <v>0.22500000000000001</v>
      </c>
      <c r="AH19" s="102"/>
      <c r="AI19" s="102"/>
      <c r="AJ19" s="102"/>
    </row>
    <row r="20" spans="1:36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0.19</v>
      </c>
      <c r="E21" s="110">
        <f t="shared" ref="E21:AJ21" si="0">SUM(E3:E20)</f>
        <v>2.4E-2</v>
      </c>
      <c r="F21" s="110">
        <f t="shared" si="0"/>
        <v>9.0000000000000011E-3</v>
      </c>
      <c r="G21" s="110">
        <f t="shared" si="0"/>
        <v>1.0999999999999999E-2</v>
      </c>
      <c r="H21" s="110">
        <f t="shared" si="0"/>
        <v>0.05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0</v>
      </c>
      <c r="L21" s="110">
        <f t="shared" si="0"/>
        <v>7.4999999999999997E-2</v>
      </c>
      <c r="M21" s="110">
        <f t="shared" si="0"/>
        <v>3.5000000000000003E-2</v>
      </c>
      <c r="N21" s="110">
        <f t="shared" si="0"/>
        <v>7.8E-2</v>
      </c>
      <c r="O21" s="110">
        <f t="shared" si="0"/>
        <v>0.21199999999999999</v>
      </c>
      <c r="P21" s="110">
        <f t="shared" si="0"/>
        <v>0</v>
      </c>
      <c r="Q21" s="110">
        <f t="shared" si="0"/>
        <v>0</v>
      </c>
      <c r="R21" s="110">
        <f t="shared" si="0"/>
        <v>8.0000000000000002E-3</v>
      </c>
      <c r="S21" s="110">
        <f t="shared" si="0"/>
        <v>2</v>
      </c>
      <c r="T21" s="110">
        <f t="shared" si="0"/>
        <v>5.0000000000000001E-3</v>
      </c>
      <c r="U21" s="110">
        <f t="shared" si="0"/>
        <v>5.0000000000000001E-3</v>
      </c>
      <c r="V21" s="110">
        <f t="shared" si="0"/>
        <v>0.01</v>
      </c>
      <c r="W21" s="110">
        <f t="shared" si="0"/>
        <v>0</v>
      </c>
      <c r="X21" s="110">
        <f t="shared" si="0"/>
        <v>0</v>
      </c>
      <c r="Y21" s="110">
        <f t="shared" si="0"/>
        <v>0.02</v>
      </c>
      <c r="Z21" s="110">
        <f t="shared" si="0"/>
        <v>0</v>
      </c>
      <c r="AA21" s="110">
        <f t="shared" si="0"/>
        <v>0</v>
      </c>
      <c r="AB21" s="110">
        <f t="shared" si="0"/>
        <v>1.3000000000000001E-2</v>
      </c>
      <c r="AC21" s="110">
        <f t="shared" si="0"/>
        <v>0</v>
      </c>
      <c r="AD21" s="110">
        <f t="shared" si="0"/>
        <v>0</v>
      </c>
      <c r="AE21" s="110">
        <f t="shared" si="0"/>
        <v>0.04</v>
      </c>
      <c r="AF21" s="110">
        <f t="shared" si="0"/>
        <v>0.12</v>
      </c>
      <c r="AG21" s="110">
        <f t="shared" si="0"/>
        <v>0.22500000000000001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0.19</v>
      </c>
      <c r="E22" s="112">
        <f>E21*$D27</f>
        <v>2.4E-2</v>
      </c>
      <c r="F22" s="112">
        <f>F21*$D27</f>
        <v>9.0000000000000011E-3</v>
      </c>
      <c r="G22" s="118">
        <f t="shared" ref="G22:U22" si="1">G21*$D27</f>
        <v>1.0999999999999999E-2</v>
      </c>
      <c r="H22" s="112">
        <f>H21*$D27</f>
        <v>0.05</v>
      </c>
      <c r="I22" s="112">
        <f>I21*$D27</f>
        <v>3.6999999999999998E-2</v>
      </c>
      <c r="J22" s="112">
        <f>J21*$D27</f>
        <v>2.8000000000000001E-2</v>
      </c>
      <c r="K22" s="118">
        <f>K21*$D27</f>
        <v>0</v>
      </c>
      <c r="L22" s="112">
        <f t="shared" si="1"/>
        <v>7.4999999999999997E-2</v>
      </c>
      <c r="M22" s="112">
        <f t="shared" si="1"/>
        <v>3.5000000000000003E-2</v>
      </c>
      <c r="N22" s="112">
        <f t="shared" si="1"/>
        <v>7.8E-2</v>
      </c>
      <c r="O22" s="112">
        <f t="shared" si="1"/>
        <v>0.21199999999999999</v>
      </c>
      <c r="P22" s="112">
        <f>P21*$D27</f>
        <v>0</v>
      </c>
      <c r="Q22" s="112">
        <f t="shared" si="1"/>
        <v>0</v>
      </c>
      <c r="R22" s="112">
        <f t="shared" si="1"/>
        <v>8.0000000000000002E-3</v>
      </c>
      <c r="S22" s="113">
        <f>S21*$D27</f>
        <v>2</v>
      </c>
      <c r="T22" s="114">
        <f t="shared" si="1"/>
        <v>5.0000000000000001E-3</v>
      </c>
      <c r="U22" s="114">
        <f t="shared" si="1"/>
        <v>5.0000000000000001E-3</v>
      </c>
      <c r="V22" s="118">
        <f>V21*$D27</f>
        <v>0.01</v>
      </c>
      <c r="W22" s="112">
        <f>W21*$D27</f>
        <v>0</v>
      </c>
      <c r="X22" s="114"/>
      <c r="Y22" s="118">
        <f>Y21*$D27</f>
        <v>0.02</v>
      </c>
      <c r="Z22" s="112">
        <f>Z21*D27</f>
        <v>0</v>
      </c>
      <c r="AA22" s="112">
        <f>AA21*$D27</f>
        <v>0</v>
      </c>
      <c r="AB22" s="118">
        <f t="shared" ref="AB22:AJ22" si="2">AB21*$D27</f>
        <v>1.3000000000000001E-2</v>
      </c>
      <c r="AC22" s="112">
        <f t="shared" si="2"/>
        <v>0</v>
      </c>
      <c r="AD22" s="112">
        <f t="shared" si="2"/>
        <v>0</v>
      </c>
      <c r="AE22" s="112">
        <f t="shared" si="2"/>
        <v>0.04</v>
      </c>
      <c r="AF22" s="112">
        <f t="shared" si="2"/>
        <v>0.12</v>
      </c>
      <c r="AG22" s="118">
        <f t="shared" si="2"/>
        <v>0.22500000000000001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103.5</v>
      </c>
      <c r="E23" s="115">
        <v>71.8</v>
      </c>
      <c r="F23" s="115">
        <v>937.7</v>
      </c>
      <c r="G23" s="115">
        <v>122.9</v>
      </c>
      <c r="H23" s="115">
        <v>93.45</v>
      </c>
      <c r="I23" s="115">
        <v>53.75</v>
      </c>
      <c r="J23" s="115">
        <v>51.67</v>
      </c>
      <c r="K23" s="115">
        <v>297.10000000000002</v>
      </c>
      <c r="L23" s="115">
        <v>42.4</v>
      </c>
      <c r="M23" s="115">
        <v>35.4</v>
      </c>
      <c r="N23" s="115">
        <v>36.700000000000003</v>
      </c>
      <c r="O23" s="115">
        <v>36.9</v>
      </c>
      <c r="P23" s="115">
        <v>529.4</v>
      </c>
      <c r="Q23" s="115">
        <v>38.9</v>
      </c>
      <c r="R23" s="115">
        <v>144.5</v>
      </c>
      <c r="S23" s="115">
        <v>9.1999999999999993</v>
      </c>
      <c r="T23" s="115">
        <v>554.6</v>
      </c>
      <c r="U23" s="115">
        <v>13.8</v>
      </c>
      <c r="V23" s="115">
        <v>268.7</v>
      </c>
      <c r="W23" s="115">
        <v>146.4</v>
      </c>
      <c r="X23" s="115">
        <v>110.09</v>
      </c>
      <c r="Y23" s="115">
        <v>39.6</v>
      </c>
      <c r="Z23" s="115">
        <v>668.45</v>
      </c>
      <c r="AA23" s="115">
        <v>70.900000000000006</v>
      </c>
      <c r="AB23" s="115">
        <v>162.1</v>
      </c>
      <c r="AC23" s="115">
        <v>138.19999999999999</v>
      </c>
      <c r="AD23" s="115">
        <v>189.9</v>
      </c>
      <c r="AE23" s="55">
        <v>185.6</v>
      </c>
      <c r="AF23" s="55">
        <v>211.94</v>
      </c>
      <c r="AG23" s="55">
        <v>102.89</v>
      </c>
      <c r="AH23" s="55">
        <v>358</v>
      </c>
      <c r="AI23" s="55">
        <v>247.5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19.664999999999999</v>
      </c>
      <c r="E24" s="116">
        <f t="shared" ref="E24:AJ24" si="3">E22*E23</f>
        <v>1.7232000000000001</v>
      </c>
      <c r="F24" s="116">
        <f t="shared" si="3"/>
        <v>8.4393000000000011</v>
      </c>
      <c r="G24" s="116">
        <f t="shared" si="3"/>
        <v>1.3518999999999999</v>
      </c>
      <c r="H24" s="116">
        <f t="shared" si="3"/>
        <v>4.6725000000000003</v>
      </c>
      <c r="I24" s="116">
        <f t="shared" si="3"/>
        <v>1.9887499999999998</v>
      </c>
      <c r="J24" s="116">
        <f t="shared" si="3"/>
        <v>1.44676</v>
      </c>
      <c r="K24" s="116">
        <f t="shared" si="3"/>
        <v>0</v>
      </c>
      <c r="L24" s="116">
        <f t="shared" si="3"/>
        <v>3.1799999999999997</v>
      </c>
      <c r="M24" s="116">
        <f t="shared" si="3"/>
        <v>1.2390000000000001</v>
      </c>
      <c r="N24" s="116">
        <f t="shared" si="3"/>
        <v>2.8626</v>
      </c>
      <c r="O24" s="116">
        <f t="shared" si="3"/>
        <v>7.8227999999999991</v>
      </c>
      <c r="P24" s="123">
        <f t="shared" si="3"/>
        <v>0</v>
      </c>
      <c r="Q24" s="116">
        <f t="shared" si="3"/>
        <v>0</v>
      </c>
      <c r="R24" s="116">
        <f t="shared" si="3"/>
        <v>1.1559999999999999</v>
      </c>
      <c r="S24" s="116">
        <f t="shared" si="3"/>
        <v>18.399999999999999</v>
      </c>
      <c r="T24" s="116">
        <f t="shared" si="3"/>
        <v>2.7730000000000001</v>
      </c>
      <c r="U24" s="116">
        <f t="shared" si="3"/>
        <v>6.9000000000000006E-2</v>
      </c>
      <c r="V24" s="116">
        <f t="shared" si="3"/>
        <v>2.6869999999999998</v>
      </c>
      <c r="W24" s="116">
        <f t="shared" si="3"/>
        <v>0</v>
      </c>
      <c r="X24" s="116">
        <f t="shared" si="3"/>
        <v>0</v>
      </c>
      <c r="Y24" s="116">
        <f t="shared" si="3"/>
        <v>0.79200000000000004</v>
      </c>
      <c r="Z24" s="116">
        <f t="shared" si="3"/>
        <v>0</v>
      </c>
      <c r="AA24" s="116">
        <f t="shared" si="3"/>
        <v>0</v>
      </c>
      <c r="AB24" s="116">
        <f t="shared" si="3"/>
        <v>2.1073</v>
      </c>
      <c r="AC24" s="116">
        <f t="shared" si="3"/>
        <v>0</v>
      </c>
      <c r="AD24" s="116">
        <f t="shared" si="3"/>
        <v>0</v>
      </c>
      <c r="AE24" s="116">
        <f t="shared" si="3"/>
        <v>7.4239999999999995</v>
      </c>
      <c r="AF24" s="116">
        <f t="shared" si="3"/>
        <v>25.4328</v>
      </c>
      <c r="AG24" s="116">
        <f t="shared" si="3"/>
        <v>23.15025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32">
        <f>SUM(D24:AJ24)</f>
        <v>138.38315999999998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33">
        <f>D25/D27</f>
        <v>138.38315999999998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31"/>
      <c r="AF28" s="131"/>
      <c r="AG28" s="131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E28:AG28"/>
    <mergeCell ref="A18:A20"/>
    <mergeCell ref="D25:E25"/>
    <mergeCell ref="D26:E26"/>
    <mergeCell ref="O27:P27"/>
    <mergeCell ref="R27:V27"/>
    <mergeCell ref="AB27:AC27"/>
    <mergeCell ref="A11:A17"/>
    <mergeCell ref="A1:A2"/>
    <mergeCell ref="C1:C2"/>
    <mergeCell ref="D1:AJ1"/>
    <mergeCell ref="A3:A7"/>
    <mergeCell ref="A8:A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N20" sqref="N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2"/>
      <c r="B1" s="144"/>
      <c r="C1" s="146" t="s">
        <v>7</v>
      </c>
      <c r="D1" s="147" t="s">
        <v>7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8"/>
    </row>
    <row r="2" spans="1:67" ht="44.25" customHeight="1" x14ac:dyDescent="0.25">
      <c r="A2" s="143"/>
      <c r="B2" s="145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52</v>
      </c>
      <c r="K2" s="63" t="s">
        <v>57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63</v>
      </c>
      <c r="AE2" s="100" t="s">
        <v>68</v>
      </c>
      <c r="AF2" s="91" t="s">
        <v>55</v>
      </c>
      <c r="AG2" s="91" t="s">
        <v>48</v>
      </c>
      <c r="AH2" s="91" t="s">
        <v>53</v>
      </c>
      <c r="AI2" s="91" t="s">
        <v>59</v>
      </c>
      <c r="AJ2" s="91" t="s">
        <v>49</v>
      </c>
    </row>
    <row r="3" spans="1:67" ht="15" customHeight="1" x14ac:dyDescent="0.25">
      <c r="A3" s="149" t="s">
        <v>50</v>
      </c>
      <c r="B3" s="55">
        <v>0.13</v>
      </c>
      <c r="C3" t="s">
        <v>61</v>
      </c>
      <c r="D3" s="16">
        <v>7.4999999999999997E-2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0"/>
      <c r="B4" s="55">
        <v>0.15</v>
      </c>
      <c r="C4" s="108" t="s">
        <v>62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68"/>
      <c r="T4" s="79">
        <v>5.0000000000000001E-4</v>
      </c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0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0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1"/>
      <c r="B7" s="55">
        <v>0.03</v>
      </c>
      <c r="C7" s="108" t="s">
        <v>63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/>
      <c r="X7" s="16"/>
      <c r="Y7" s="16"/>
      <c r="Z7" s="16"/>
      <c r="AA7" s="16"/>
      <c r="AB7" s="16"/>
      <c r="AC7" s="16"/>
      <c r="AD7" s="16">
        <v>0.03</v>
      </c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>
        <v>0.04</v>
      </c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0.05</v>
      </c>
      <c r="M12" s="16">
        <v>7.0000000000000001E-3</v>
      </c>
      <c r="N12" s="16"/>
      <c r="O12" s="16"/>
      <c r="P12" s="16"/>
      <c r="Q12" s="16"/>
      <c r="R12" s="16"/>
      <c r="S12" s="68">
        <v>0.2</v>
      </c>
      <c r="T12" s="71"/>
      <c r="U12" s="74">
        <v>2E-3</v>
      </c>
      <c r="V12" s="16">
        <v>8.0000000000000002E-3</v>
      </c>
      <c r="W12" s="16"/>
      <c r="X12" s="16">
        <v>1.4999999999999999E-2</v>
      </c>
      <c r="Y12" s="16"/>
      <c r="Z12" s="16"/>
      <c r="AA12" s="16"/>
      <c r="AB12" s="16"/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65</v>
      </c>
      <c r="D13" s="16"/>
      <c r="E13" s="16"/>
      <c r="F13" s="16"/>
      <c r="G13" s="16">
        <v>4.0000000000000001E-3</v>
      </c>
      <c r="H13" s="16"/>
      <c r="I13" s="16"/>
      <c r="J13" s="16"/>
      <c r="K13" s="16"/>
      <c r="L13" s="16"/>
      <c r="M13" s="16">
        <v>0.01</v>
      </c>
      <c r="N13" s="16">
        <v>1.4999999999999999E-2</v>
      </c>
      <c r="O13" s="16">
        <v>0.17</v>
      </c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7.0000000000000007E-2</v>
      </c>
      <c r="C14" s="108" t="s">
        <v>66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>
        <v>0.111</v>
      </c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8.0000000000000002E-3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1</v>
      </c>
      <c r="C18" s="108" t="s">
        <v>67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1</v>
      </c>
      <c r="T18" s="71"/>
      <c r="U18" s="74"/>
      <c r="V18" s="16"/>
      <c r="W18" s="16"/>
      <c r="X18" s="1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>
        <v>0.18</v>
      </c>
      <c r="C19" s="108" t="s">
        <v>55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>
        <v>0.184</v>
      </c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0.15</v>
      </c>
      <c r="E21" s="92">
        <f t="shared" ref="E21:AJ21" si="0">SUM(E3:E20)</f>
        <v>2.1000000000000001E-2</v>
      </c>
      <c r="F21" s="92">
        <f t="shared" si="0"/>
        <v>7.0000000000000001E-3</v>
      </c>
      <c r="G21" s="92">
        <f t="shared" si="0"/>
        <v>0.01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0</v>
      </c>
      <c r="L21" s="92">
        <f t="shared" si="0"/>
        <v>0.05</v>
      </c>
      <c r="M21" s="92">
        <f>SUM(M3:M20)</f>
        <v>2.5000000000000001E-2</v>
      </c>
      <c r="N21" s="92">
        <f>SUM(N3:N20)</f>
        <v>5.5E-2</v>
      </c>
      <c r="O21" s="92">
        <f t="shared" si="0"/>
        <v>0.17</v>
      </c>
      <c r="P21" s="92">
        <f t="shared" si="0"/>
        <v>0</v>
      </c>
      <c r="Q21" s="92">
        <f t="shared" si="0"/>
        <v>0</v>
      </c>
      <c r="R21" s="92">
        <f t="shared" si="0"/>
        <v>8.0000000000000002E-3</v>
      </c>
      <c r="S21" s="92">
        <f t="shared" si="0"/>
        <v>1.2</v>
      </c>
      <c r="T21" s="92">
        <f t="shared" si="0"/>
        <v>5.0000000000000001E-4</v>
      </c>
      <c r="U21" s="92">
        <f t="shared" si="0"/>
        <v>2E-3</v>
      </c>
      <c r="V21" s="92">
        <f t="shared" si="0"/>
        <v>8.0000000000000002E-3</v>
      </c>
      <c r="W21" s="92">
        <f t="shared" si="0"/>
        <v>0</v>
      </c>
      <c r="X21" s="92">
        <f t="shared" si="0"/>
        <v>1.4999999999999999E-2</v>
      </c>
      <c r="Y21" s="92">
        <f t="shared" si="0"/>
        <v>0</v>
      </c>
      <c r="Z21" s="92">
        <f t="shared" si="0"/>
        <v>0</v>
      </c>
      <c r="AA21" s="92">
        <f t="shared" si="0"/>
        <v>0</v>
      </c>
      <c r="AB21" s="92">
        <f t="shared" si="0"/>
        <v>8.0000000000000002E-3</v>
      </c>
      <c r="AC21" s="92">
        <f t="shared" si="0"/>
        <v>0</v>
      </c>
      <c r="AD21" s="92">
        <f t="shared" si="0"/>
        <v>0.03</v>
      </c>
      <c r="AE21" s="92">
        <f t="shared" si="0"/>
        <v>0.111</v>
      </c>
      <c r="AF21" s="92">
        <f t="shared" si="0"/>
        <v>0.184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2.6999999999999997</v>
      </c>
      <c r="E22" s="93">
        <f>E21*$D27</f>
        <v>0.378</v>
      </c>
      <c r="F22" s="93">
        <f>F21*$D27</f>
        <v>0.126</v>
      </c>
      <c r="G22" s="93">
        <f t="shared" ref="G22:Q22" si="1">G21*$D27</f>
        <v>0.18</v>
      </c>
      <c r="H22" s="93">
        <f>H21*$D27</f>
        <v>0.71999999999999986</v>
      </c>
      <c r="I22" s="93">
        <f>I21*$D27</f>
        <v>0.54</v>
      </c>
      <c r="J22" s="93">
        <f t="shared" si="1"/>
        <v>0.36</v>
      </c>
      <c r="K22" s="94">
        <f>K21*$D27</f>
        <v>0</v>
      </c>
      <c r="L22" s="93">
        <f t="shared" si="1"/>
        <v>0.9</v>
      </c>
      <c r="M22" s="93">
        <f t="shared" si="1"/>
        <v>0.45</v>
      </c>
      <c r="N22" s="93">
        <f t="shared" si="1"/>
        <v>0.99</v>
      </c>
      <c r="O22" s="93">
        <f t="shared" si="1"/>
        <v>3.06</v>
      </c>
      <c r="P22" s="93">
        <f>P21*$D27</f>
        <v>0</v>
      </c>
      <c r="Q22" s="93">
        <f t="shared" si="1"/>
        <v>0</v>
      </c>
      <c r="R22" s="93">
        <f>R21*$D27</f>
        <v>0.14400000000000002</v>
      </c>
      <c r="S22" s="95">
        <f>S21*$D27</f>
        <v>21.599999999999998</v>
      </c>
      <c r="T22" s="96">
        <f>T21*$D27</f>
        <v>9.0000000000000011E-3</v>
      </c>
      <c r="U22" s="97">
        <f>U21*D27</f>
        <v>3.6000000000000004E-2</v>
      </c>
      <c r="V22" s="97">
        <f t="shared" ref="V22:AA22" si="2">V21*$D27</f>
        <v>0.14400000000000002</v>
      </c>
      <c r="W22" s="93">
        <f t="shared" si="2"/>
        <v>0</v>
      </c>
      <c r="X22" s="93">
        <f t="shared" si="2"/>
        <v>0.27</v>
      </c>
      <c r="Y22" s="93">
        <f t="shared" si="2"/>
        <v>0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0.14400000000000002</v>
      </c>
      <c r="AC22" s="93">
        <f t="shared" si="3"/>
        <v>0</v>
      </c>
      <c r="AD22" s="93">
        <f t="shared" si="3"/>
        <v>0.54</v>
      </c>
      <c r="AE22" s="93">
        <f t="shared" ref="AE22" si="4">AE21*$D27</f>
        <v>1.998</v>
      </c>
      <c r="AF22" s="93">
        <f t="shared" ref="AF22" si="5">AF21*$D27</f>
        <v>3.3119999999999998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109.06</v>
      </c>
      <c r="E23" s="66">
        <v>71.87</v>
      </c>
      <c r="F23" s="66">
        <v>963</v>
      </c>
      <c r="G23" s="66">
        <v>125.58</v>
      </c>
      <c r="H23" s="66">
        <v>93.45</v>
      </c>
      <c r="I23" s="66">
        <v>53.75</v>
      </c>
      <c r="J23" s="66">
        <v>52.43</v>
      </c>
      <c r="K23" s="66">
        <v>301.89999999999998</v>
      </c>
      <c r="L23" s="66">
        <v>45.92</v>
      </c>
      <c r="M23" s="66">
        <v>43.42</v>
      </c>
      <c r="N23" s="66">
        <v>39.5</v>
      </c>
      <c r="O23" s="66">
        <v>45</v>
      </c>
      <c r="P23" s="66">
        <v>548.78</v>
      </c>
      <c r="Q23" s="66">
        <v>42.68</v>
      </c>
      <c r="R23" s="77">
        <v>148.74</v>
      </c>
      <c r="S23" s="69">
        <v>9.68</v>
      </c>
      <c r="T23" s="72">
        <v>586.9</v>
      </c>
      <c r="U23" s="75">
        <v>14.28</v>
      </c>
      <c r="V23" s="66">
        <v>282.8</v>
      </c>
      <c r="W23" s="66">
        <v>153.16999999999999</v>
      </c>
      <c r="X23" s="66">
        <v>40.04</v>
      </c>
      <c r="Y23" s="66">
        <v>668.45</v>
      </c>
      <c r="Z23" s="66">
        <v>73.23</v>
      </c>
      <c r="AA23" s="77">
        <v>138.91999999999999</v>
      </c>
      <c r="AB23" s="66">
        <v>164.91</v>
      </c>
      <c r="AC23" s="66">
        <v>223.95</v>
      </c>
      <c r="AD23" s="66">
        <v>185.6</v>
      </c>
      <c r="AE23" s="103">
        <v>211.94</v>
      </c>
      <c r="AF23" s="99">
        <v>102.89</v>
      </c>
      <c r="AG23" s="99">
        <v>357.55</v>
      </c>
      <c r="AH23" s="99">
        <v>257.01</v>
      </c>
      <c r="AI23" s="99">
        <v>284</v>
      </c>
      <c r="AJ23" s="99">
        <v>141.13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294.46199999999999</v>
      </c>
      <c r="E24" s="98">
        <f t="shared" ref="E24:AJ24" si="10">E22*E23</f>
        <v>27.166860000000003</v>
      </c>
      <c r="F24" s="98">
        <f t="shared" si="10"/>
        <v>121.33799999999999</v>
      </c>
      <c r="G24" s="98">
        <f t="shared" si="10"/>
        <v>22.604399999999998</v>
      </c>
      <c r="H24" s="98">
        <f t="shared" si="10"/>
        <v>67.283999999999992</v>
      </c>
      <c r="I24" s="98">
        <f t="shared" si="10"/>
        <v>29.025000000000002</v>
      </c>
      <c r="J24" s="98">
        <f t="shared" si="10"/>
        <v>18.8748</v>
      </c>
      <c r="K24" s="98">
        <f t="shared" si="10"/>
        <v>0</v>
      </c>
      <c r="L24" s="98">
        <f t="shared" si="10"/>
        <v>41.328000000000003</v>
      </c>
      <c r="M24" s="98">
        <f t="shared" si="10"/>
        <v>19.539000000000001</v>
      </c>
      <c r="N24" s="98">
        <f t="shared" si="10"/>
        <v>39.104999999999997</v>
      </c>
      <c r="O24" s="98">
        <f t="shared" si="10"/>
        <v>137.69999999999999</v>
      </c>
      <c r="P24" s="98">
        <f t="shared" si="10"/>
        <v>0</v>
      </c>
      <c r="Q24" s="98">
        <f t="shared" si="10"/>
        <v>0</v>
      </c>
      <c r="R24" s="98">
        <f t="shared" si="10"/>
        <v>21.418560000000003</v>
      </c>
      <c r="S24" s="98">
        <f t="shared" si="10"/>
        <v>209.08799999999997</v>
      </c>
      <c r="T24" s="98">
        <f t="shared" si="10"/>
        <v>5.2821000000000007</v>
      </c>
      <c r="U24" s="98">
        <f t="shared" si="10"/>
        <v>0.51408000000000009</v>
      </c>
      <c r="V24" s="98">
        <f t="shared" si="10"/>
        <v>40.723200000000006</v>
      </c>
      <c r="W24" s="98">
        <f t="shared" si="10"/>
        <v>0</v>
      </c>
      <c r="X24" s="98">
        <f t="shared" si="10"/>
        <v>10.8108</v>
      </c>
      <c r="Y24" s="98">
        <f t="shared" si="10"/>
        <v>0</v>
      </c>
      <c r="Z24" s="98">
        <f t="shared" si="10"/>
        <v>0</v>
      </c>
      <c r="AA24" s="98">
        <f t="shared" si="10"/>
        <v>0</v>
      </c>
      <c r="AB24" s="98">
        <f t="shared" si="10"/>
        <v>23.747040000000002</v>
      </c>
      <c r="AC24" s="98">
        <f t="shared" si="10"/>
        <v>0</v>
      </c>
      <c r="AD24" s="98">
        <f t="shared" si="10"/>
        <v>100.224</v>
      </c>
      <c r="AE24" s="98">
        <f t="shared" si="10"/>
        <v>423.45612</v>
      </c>
      <c r="AF24" s="98">
        <f t="shared" si="10"/>
        <v>340.77168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52">
        <f>SUM(D24:AJ24)</f>
        <v>1994.4626399999995</v>
      </c>
      <c r="E25" s="15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53">
        <f>D25/D27</f>
        <v>110.80347999999998</v>
      </c>
      <c r="E26" s="15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18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54" t="s">
        <v>16</v>
      </c>
      <c r="M28" s="154"/>
      <c r="N28" s="154"/>
      <c r="O28" s="154"/>
      <c r="P28" s="15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7" t="s">
        <v>0</v>
      </c>
      <c r="E29" s="137"/>
      <c r="F29" s="36"/>
      <c r="G29" s="137" t="s">
        <v>12</v>
      </c>
      <c r="H29" s="137"/>
      <c r="I29" s="137"/>
      <c r="J29" s="137"/>
      <c r="K29" s="137"/>
      <c r="L29" s="36"/>
      <c r="M29" s="36"/>
      <c r="N29" s="36"/>
      <c r="O29" s="36"/>
      <c r="P29" s="36"/>
      <c r="Q29" s="138" t="s">
        <v>0</v>
      </c>
      <c r="R29" s="138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31"/>
      <c r="U30" s="131"/>
      <c r="V30" s="131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  <mergeCell ref="T30:V30"/>
    <mergeCell ref="D31:E31"/>
    <mergeCell ref="G31:K31"/>
    <mergeCell ref="Q29:R29"/>
    <mergeCell ref="D29:E29"/>
    <mergeCell ref="G29:K29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tabSelected="1" topLeftCell="B1" workbookViewId="0">
      <selection activeCell="AF16" sqref="AF16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6"/>
    </row>
    <row r="2" spans="1:35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63</v>
      </c>
      <c r="AD2" s="121" t="s">
        <v>68</v>
      </c>
      <c r="AE2" s="121" t="s">
        <v>53</v>
      </c>
      <c r="AF2" s="121" t="s">
        <v>55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0" t="s">
        <v>50</v>
      </c>
      <c r="B3" s="21">
        <v>0.18</v>
      </c>
      <c r="C3" s="106" t="s">
        <v>61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0"/>
      <c r="B4" s="21">
        <v>0.18</v>
      </c>
      <c r="C4" s="107" t="s">
        <v>62</v>
      </c>
      <c r="D4" s="16">
        <v>9.5000000000000001E-2</v>
      </c>
      <c r="E4" s="16">
        <v>0.01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48"/>
      <c r="T4" s="22">
        <v>5.0000000000000001E-4</v>
      </c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0"/>
      <c r="B7" s="21">
        <v>0.04</v>
      </c>
      <c r="C7" s="107" t="s">
        <v>63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16"/>
      <c r="Y7" s="16"/>
      <c r="Z7" s="16"/>
      <c r="AA7" s="16"/>
      <c r="AB7" s="16"/>
      <c r="AC7" s="16">
        <v>0.04</v>
      </c>
      <c r="AD7" s="102"/>
      <c r="AE7" s="102"/>
      <c r="AF7" s="102"/>
      <c r="AG7" s="102"/>
      <c r="AH7" s="102"/>
      <c r="AI7" s="102"/>
    </row>
    <row r="8" spans="1:35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27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27"/>
      <c r="B12" s="21">
        <v>0.18</v>
      </c>
      <c r="C12" s="107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7.4999999999999997E-2</v>
      </c>
      <c r="M12" s="16">
        <v>0.01</v>
      </c>
      <c r="N12" s="16"/>
      <c r="O12" s="16"/>
      <c r="P12" s="16"/>
      <c r="Q12" s="16"/>
      <c r="R12" s="16"/>
      <c r="S12" s="48">
        <v>1</v>
      </c>
      <c r="T12" s="22"/>
      <c r="U12" s="16">
        <v>5.0000000000000001E-3</v>
      </c>
      <c r="V12" s="16">
        <v>0.01</v>
      </c>
      <c r="W12" s="16"/>
      <c r="X12" s="16">
        <v>0.02</v>
      </c>
      <c r="Y12" s="16"/>
      <c r="Z12" s="16"/>
      <c r="AA12" s="16"/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27"/>
      <c r="B13" s="21">
        <v>0.15</v>
      </c>
      <c r="C13" s="60" t="s">
        <v>65</v>
      </c>
      <c r="D13" s="16"/>
      <c r="E13" s="16"/>
      <c r="F13" s="16"/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0.21199999999999999</v>
      </c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>
        <v>5.0000000000000001E-3</v>
      </c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27"/>
      <c r="B14" s="21">
        <v>0.08</v>
      </c>
      <c r="C14" s="107" t="s">
        <v>66</v>
      </c>
      <c r="D14" s="16"/>
      <c r="E14" s="16"/>
      <c r="F14" s="16"/>
      <c r="G14" s="16" t="s">
        <v>38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>
        <v>0.12</v>
      </c>
      <c r="AE14" s="102"/>
      <c r="AF14" s="102"/>
      <c r="AG14" s="102"/>
      <c r="AH14" s="102"/>
      <c r="AI14" s="102"/>
    </row>
    <row r="15" spans="1:35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 t="s">
        <v>38</v>
      </c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27" t="s">
        <v>2</v>
      </c>
      <c r="B18" s="21">
        <v>1</v>
      </c>
      <c r="C18" s="107" t="s">
        <v>67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/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/>
    </row>
    <row r="19" spans="1:35" x14ac:dyDescent="0.25">
      <c r="A19" s="127"/>
      <c r="B19" s="21">
        <v>0.2</v>
      </c>
      <c r="C19" s="107" t="s">
        <v>55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>
        <v>0.22500000000000001</v>
      </c>
      <c r="AG19" s="102"/>
      <c r="AH19" s="102"/>
      <c r="AI19" s="102"/>
    </row>
    <row r="20" spans="1:35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0.19</v>
      </c>
      <c r="E21" s="27">
        <f t="shared" ref="E21:AI21" si="0">SUM(E3:E20)</f>
        <v>2.4E-2</v>
      </c>
      <c r="F21" s="27">
        <f t="shared" si="0"/>
        <v>9.0000000000000011E-3</v>
      </c>
      <c r="G21" s="27">
        <f t="shared" si="0"/>
        <v>1.0999999999999999E-2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0</v>
      </c>
      <c r="L21" s="27">
        <f t="shared" si="0"/>
        <v>7.4999999999999997E-2</v>
      </c>
      <c r="M21" s="27">
        <f t="shared" si="0"/>
        <v>3.5000000000000003E-2</v>
      </c>
      <c r="N21" s="27">
        <f t="shared" si="0"/>
        <v>7.8E-2</v>
      </c>
      <c r="O21" s="27">
        <f t="shared" si="0"/>
        <v>0.21199999999999999</v>
      </c>
      <c r="P21" s="27">
        <f t="shared" si="0"/>
        <v>0</v>
      </c>
      <c r="Q21" s="27">
        <f t="shared" si="0"/>
        <v>0</v>
      </c>
      <c r="R21" s="27">
        <f t="shared" si="0"/>
        <v>8.0000000000000002E-3</v>
      </c>
      <c r="S21" s="27">
        <f t="shared" si="0"/>
        <v>2</v>
      </c>
      <c r="T21" s="27">
        <f t="shared" si="0"/>
        <v>5.0000000000000001E-4</v>
      </c>
      <c r="U21" s="27">
        <f t="shared" si="0"/>
        <v>5.0000000000000001E-3</v>
      </c>
      <c r="V21" s="27">
        <f t="shared" si="0"/>
        <v>0.01</v>
      </c>
      <c r="W21" s="27">
        <f t="shared" si="0"/>
        <v>0</v>
      </c>
      <c r="X21" s="27">
        <f t="shared" si="0"/>
        <v>0.02</v>
      </c>
      <c r="Y21" s="27">
        <f t="shared" si="0"/>
        <v>0</v>
      </c>
      <c r="Z21" s="27">
        <f t="shared" si="0"/>
        <v>0</v>
      </c>
      <c r="AA21" s="27">
        <f t="shared" si="0"/>
        <v>1.3000000000000001E-2</v>
      </c>
      <c r="AB21" s="27">
        <f t="shared" si="0"/>
        <v>0</v>
      </c>
      <c r="AC21" s="27">
        <f t="shared" si="0"/>
        <v>0.04</v>
      </c>
      <c r="AD21" s="27">
        <f t="shared" si="0"/>
        <v>0.12</v>
      </c>
      <c r="AE21" s="27">
        <f t="shared" si="0"/>
        <v>0</v>
      </c>
      <c r="AF21" s="27">
        <f t="shared" si="0"/>
        <v>0.22500000000000001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0.19</v>
      </c>
      <c r="E22" s="76">
        <f t="shared" ref="E22:AI22" si="1">E21*$D27</f>
        <v>2.4E-2</v>
      </c>
      <c r="F22" s="76">
        <f t="shared" si="1"/>
        <v>9.0000000000000011E-3</v>
      </c>
      <c r="G22" s="76">
        <f t="shared" si="1"/>
        <v>1.0999999999999999E-2</v>
      </c>
      <c r="H22" s="76">
        <f t="shared" si="1"/>
        <v>0.05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0</v>
      </c>
      <c r="L22" s="76">
        <f t="shared" si="1"/>
        <v>7.4999999999999997E-2</v>
      </c>
      <c r="M22" s="76">
        <f t="shared" si="1"/>
        <v>3.5000000000000003E-2</v>
      </c>
      <c r="N22" s="76">
        <f t="shared" si="1"/>
        <v>7.8E-2</v>
      </c>
      <c r="O22" s="76">
        <f t="shared" si="1"/>
        <v>0.21199999999999999</v>
      </c>
      <c r="P22" s="76">
        <f t="shared" si="1"/>
        <v>0</v>
      </c>
      <c r="Q22" s="76">
        <f t="shared" si="1"/>
        <v>0</v>
      </c>
      <c r="R22" s="122">
        <f t="shared" si="1"/>
        <v>8.0000000000000002E-3</v>
      </c>
      <c r="S22" s="44">
        <f t="shared" si="1"/>
        <v>2</v>
      </c>
      <c r="T22" s="122">
        <f t="shared" si="1"/>
        <v>5.0000000000000001E-4</v>
      </c>
      <c r="U22" s="122">
        <f t="shared" si="1"/>
        <v>5.0000000000000001E-3</v>
      </c>
      <c r="V22" s="122">
        <f t="shared" si="1"/>
        <v>0.01</v>
      </c>
      <c r="W22" s="122">
        <f t="shared" si="1"/>
        <v>0</v>
      </c>
      <c r="X22" s="122">
        <f t="shared" si="1"/>
        <v>0.02</v>
      </c>
      <c r="Y22" s="76">
        <f t="shared" si="1"/>
        <v>0</v>
      </c>
      <c r="Z22" s="76">
        <f t="shared" si="1"/>
        <v>0</v>
      </c>
      <c r="AA22" s="122">
        <f t="shared" si="1"/>
        <v>1.3000000000000001E-2</v>
      </c>
      <c r="AB22" s="76">
        <f t="shared" si="1"/>
        <v>0</v>
      </c>
      <c r="AC22" s="122">
        <f t="shared" si="1"/>
        <v>0.04</v>
      </c>
      <c r="AD22" s="122">
        <f t="shared" si="1"/>
        <v>0.12</v>
      </c>
      <c r="AE22" s="76">
        <f t="shared" si="1"/>
        <v>0</v>
      </c>
      <c r="AF22" s="122">
        <f t="shared" si="1"/>
        <v>0.22500000000000001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103.5</v>
      </c>
      <c r="E23" s="30">
        <v>71.8</v>
      </c>
      <c r="F23" s="30">
        <v>937.7</v>
      </c>
      <c r="G23" s="30">
        <v>116</v>
      </c>
      <c r="H23" s="30">
        <v>93.45</v>
      </c>
      <c r="I23" s="30">
        <v>53.75</v>
      </c>
      <c r="J23" s="30">
        <v>51.67</v>
      </c>
      <c r="K23" s="30">
        <v>297.10000000000002</v>
      </c>
      <c r="L23" s="30">
        <v>42.4</v>
      </c>
      <c r="M23" s="30">
        <v>35.4</v>
      </c>
      <c r="N23" s="30">
        <v>36.700000000000003</v>
      </c>
      <c r="O23" s="30">
        <v>36.9</v>
      </c>
      <c r="P23" s="30">
        <v>529.4</v>
      </c>
      <c r="Q23" s="30">
        <v>38.9</v>
      </c>
      <c r="R23" s="30">
        <v>144.5</v>
      </c>
      <c r="S23" s="30">
        <v>9.1999999999999993</v>
      </c>
      <c r="T23" s="30">
        <v>554.6</v>
      </c>
      <c r="U23" s="30">
        <v>13.8</v>
      </c>
      <c r="V23" s="30">
        <v>268.7</v>
      </c>
      <c r="W23" s="30">
        <v>146.4</v>
      </c>
      <c r="X23" s="30">
        <v>39.6</v>
      </c>
      <c r="Y23" s="30">
        <v>654.57000000000005</v>
      </c>
      <c r="Z23" s="30">
        <v>70.900000000000006</v>
      </c>
      <c r="AA23" s="30">
        <v>162.1</v>
      </c>
      <c r="AB23" s="30">
        <v>138.16</v>
      </c>
      <c r="AC23" s="30">
        <v>184.4</v>
      </c>
      <c r="AD23" s="101">
        <v>211.5</v>
      </c>
      <c r="AE23" s="3">
        <v>247.5</v>
      </c>
      <c r="AF23" s="3">
        <v>101.8</v>
      </c>
      <c r="AG23" s="3">
        <v>357.6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19.664999999999999</v>
      </c>
      <c r="E24" s="32">
        <f t="shared" ref="E24:AI24" si="2">E22*E23</f>
        <v>1.7232000000000001</v>
      </c>
      <c r="F24" s="32">
        <f t="shared" si="2"/>
        <v>8.4393000000000011</v>
      </c>
      <c r="G24" s="32">
        <f t="shared" si="2"/>
        <v>1.276</v>
      </c>
      <c r="H24" s="32">
        <f t="shared" si="2"/>
        <v>4.6725000000000003</v>
      </c>
      <c r="I24" s="32">
        <f t="shared" si="2"/>
        <v>1.9887499999999998</v>
      </c>
      <c r="J24" s="32">
        <f t="shared" si="2"/>
        <v>1.44676</v>
      </c>
      <c r="K24" s="32">
        <f t="shared" si="2"/>
        <v>0</v>
      </c>
      <c r="L24" s="32">
        <f t="shared" si="2"/>
        <v>3.1799999999999997</v>
      </c>
      <c r="M24" s="32">
        <f t="shared" si="2"/>
        <v>1.2390000000000001</v>
      </c>
      <c r="N24" s="32">
        <f t="shared" si="2"/>
        <v>2.8626</v>
      </c>
      <c r="O24" s="32">
        <f t="shared" si="2"/>
        <v>7.8227999999999991</v>
      </c>
      <c r="P24" s="32">
        <f t="shared" si="2"/>
        <v>0</v>
      </c>
      <c r="Q24" s="32">
        <f t="shared" si="2"/>
        <v>0</v>
      </c>
      <c r="R24" s="32">
        <f t="shared" si="2"/>
        <v>1.1559999999999999</v>
      </c>
      <c r="S24" s="32">
        <f t="shared" si="2"/>
        <v>18.399999999999999</v>
      </c>
      <c r="T24" s="32">
        <f t="shared" si="2"/>
        <v>0.27729999999999999</v>
      </c>
      <c r="U24" s="32">
        <f t="shared" si="2"/>
        <v>6.9000000000000006E-2</v>
      </c>
      <c r="V24" s="32">
        <f t="shared" si="2"/>
        <v>2.6869999999999998</v>
      </c>
      <c r="W24" s="32">
        <f t="shared" si="2"/>
        <v>0</v>
      </c>
      <c r="X24" s="32">
        <f t="shared" si="2"/>
        <v>0.79200000000000004</v>
      </c>
      <c r="Y24" s="32">
        <f t="shared" si="2"/>
        <v>0</v>
      </c>
      <c r="Z24" s="32">
        <f t="shared" si="2"/>
        <v>0</v>
      </c>
      <c r="AA24" s="32">
        <f t="shared" si="2"/>
        <v>2.1073</v>
      </c>
      <c r="AB24" s="32">
        <f t="shared" si="2"/>
        <v>0</v>
      </c>
      <c r="AC24" s="32">
        <f t="shared" si="2"/>
        <v>7.3760000000000003</v>
      </c>
      <c r="AD24" s="32">
        <f t="shared" si="2"/>
        <v>25.38</v>
      </c>
      <c r="AE24" s="32">
        <f t="shared" si="2"/>
        <v>0</v>
      </c>
      <c r="AF24" s="32">
        <f t="shared" si="2"/>
        <v>22.905000000000001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32">
        <f>SUM(D24:AI24)</f>
        <v>135.46550999999999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33">
        <f>D25/D27</f>
        <v>135.46550999999999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138" t="s">
        <v>0</v>
      </c>
      <c r="AB27" s="138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31"/>
      <c r="AE28" s="131"/>
      <c r="AF28" s="131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D28:AF28"/>
    <mergeCell ref="A18:A20"/>
    <mergeCell ref="D25:E25"/>
    <mergeCell ref="D26:E26"/>
    <mergeCell ref="O27:P27"/>
    <mergeCell ref="R27:V27"/>
    <mergeCell ref="AA27:AB27"/>
    <mergeCell ref="A11:A17"/>
    <mergeCell ref="A1:A2"/>
    <mergeCell ref="C1:C2"/>
    <mergeCell ref="D1:AI1"/>
    <mergeCell ref="A3:A7"/>
    <mergeCell ref="A8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2025-03-25T06:39:51Z</cp:lastPrinted>
  <dcterms:created xsi:type="dcterms:W3CDTF">2014-07-11T13:42:12Z</dcterms:created>
  <dcterms:modified xsi:type="dcterms:W3CDTF">2025-03-25T06:41:51Z</dcterms:modified>
</cp:coreProperties>
</file>