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<sst xmlns="http://schemas.openxmlformats.org/spreadsheetml/2006/main" count="292" uniqueCount="72">
  <si>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</si>
  <si>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</si>
  <si>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</si>
  <si>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</si>
  <si>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</si>
  <si>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</si>
  <si>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</si>
  <si>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</si>
  <si>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</si>
  <si>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</si>
  <si>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</si>
  <si>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</si>
  <si>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</si>
  <si>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</si>
  <si>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</si>
  <si>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</si>
  <si>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</si>
  <si>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</si>
  <si>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</si>
  <si>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</si>
  <si>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</si>
  <si>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</si>
  <si>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</si>
  <si>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</si>
  <si>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</si>
  <si>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</si>
  <si>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</si>
  <si>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</si>
  <si>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</si>
  <si>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</si>
  <si>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</si>
  <si>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</si>
  <si>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</si>
  <si>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</si>
  <si>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</si>
  <si>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</si>
  <si>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</si>
  <si>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</si>
  <si>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</si>
  <si>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</si>
  <si>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</si>
  <si>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</si>
  <si>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</si>
  <si>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</si>
  <si>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</si>
  <si>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</si>
  <si>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</si>
  <si>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</si>
  <si>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</si>
  <si>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</si>
  <si>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</si>
  <si>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</si>
  <si>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</si>
  <si>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</si>
  <si>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пшено</t>
  </si>
  <si>
    <t>ряженка</t>
  </si>
  <si>
    <t>коф нап из цикор</t>
  </si>
  <si>
    <t>цикор</t>
  </si>
  <si>
    <t>вермиш</t>
  </si>
  <si>
    <t>изюи</t>
  </si>
  <si>
    <t>мол сгущ</t>
  </si>
  <si>
    <t>лим кт</t>
  </si>
  <si>
    <t>кефир</t>
  </si>
  <si>
    <t>огур сол</t>
  </si>
  <si>
    <t>перлов</t>
  </si>
  <si>
    <t>салат из св кап</t>
  </si>
  <si>
    <t>пряник</t>
  </si>
  <si>
    <t>каша ман мол</t>
  </si>
  <si>
    <t>щи со сметаной</t>
  </si>
  <si>
    <t>картоф пюре</t>
  </si>
  <si>
    <t>рыба отв</t>
  </si>
  <si>
    <t>булочка творож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</si>
</sst>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tabSelected="1" view="pageBreakPreview" zoomScale="87" zoomScaleNormal="80" zoomScaleSheetLayoutView="87" workbookViewId="0">
      <selection activeCell="AJ14" sqref="AJ14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59</v>
      </c>
      <c r="AE2" s="91" t="s">
        <v>58</v>
      </c>
      <c r="AF2" s="91" t="s">
        <v>63</v>
      </c>
      <c r="AG2" s="91" t="s">
        <v>64</v>
      </c>
      <c r="AH2" s="91" t="s">
        <v>61</v>
      </c>
      <c r="AI2" s="91" t="s">
        <v>48</v>
      </c>
      <c r="AJ2" s="91" t="s">
        <v>53</v>
      </c>
    </row>
    <row r="3" spans="1:36" ht="15" customHeight="1" x14ac:dyDescent="0.25">
      <c r="A3" s="130" t="s">
        <v>50</v>
      </c>
      <c r="B3" s="21">
        <v>0.18</v>
      </c>
      <c r="C3" s="106" t="s">
        <v>67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ht="15" customHeight="1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27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27"/>
      <c r="B13" s="21">
        <v>0.15</v>
      </c>
      <c r="C13" s="107" t="s">
        <v>69</v>
      </c>
      <c r="D13" s="16">
        <v>2.9000000000000001E-2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s="9" customFormat="1" ht="15" customHeight="1" x14ac:dyDescent="0.25">
      <c r="A14" s="127"/>
      <c r="B14" s="21">
        <v>0.09</v>
      </c>
      <c r="C14" s="107" t="s">
        <v>70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>
        <v>0.15</v>
      </c>
    </row>
    <row r="15" spans="1:36" ht="15" customHeight="1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0.20699999999999999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27" t="s">
        <v>2</v>
      </c>
      <c r="B18" s="21">
        <v>0.08</v>
      </c>
      <c r="C18" s="107" t="s">
        <v>71</v>
      </c>
      <c r="D18" s="16">
        <v>1.4999999999999999E-2</v>
      </c>
      <c r="E18" s="16">
        <v>8.9999999999999993E-3</v>
      </c>
      <c r="F18" s="16">
        <v>6.0000000000000001E-3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0.16</v>
      </c>
      <c r="T18" s="22"/>
      <c r="U18" s="16"/>
      <c r="V18" s="16"/>
      <c r="W18" s="16"/>
      <c r="X18" s="46">
        <v>1E-3</v>
      </c>
      <c r="Y18" s="16">
        <v>3.1E-2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>
        <v>3.5000000000000003E-2</v>
      </c>
      <c r="AJ18" s="102"/>
    </row>
    <row r="19" spans="1:37" ht="15" customHeight="1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0.43899999999999995</v>
      </c>
      <c r="E21" s="27">
        <f t="shared" ref="E21:AJ21" si="0">SUM(E3:E20)</f>
        <v>2.6000000000000002E-2</v>
      </c>
      <c r="F21" s="27">
        <f t="shared" si="0"/>
        <v>2.1000000000000001E-2</v>
      </c>
      <c r="G21" s="27">
        <f t="shared" si="0"/>
        <v>6.0000000000000001E-3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0.2</v>
      </c>
      <c r="M21" s="27">
        <f t="shared" si="0"/>
        <v>1.2E-2</v>
      </c>
      <c r="N21" s="27">
        <f t="shared" si="0"/>
        <v>1.4999999999999999E-2</v>
      </c>
      <c r="O21" s="27">
        <f t="shared" si="0"/>
        <v>4.4999999999999998E-2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0.16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/>
      <c r="Y21" s="27">
        <f t="shared" si="0"/>
        <v>3.1E-2</v>
      </c>
      <c r="Z21" s="27">
        <f t="shared" si="0"/>
        <v>1.2E-2</v>
      </c>
      <c r="AA21" s="27">
        <f t="shared" si="0"/>
        <v>0.20699999999999999</v>
      </c>
      <c r="AB21" s="27">
        <f t="shared" si="0"/>
        <v>2E-3</v>
      </c>
      <c r="AC21" s="27">
        <f t="shared" si="0"/>
        <v>0</v>
      </c>
      <c r="AD21" s="27">
        <f t="shared" si="0"/>
        <v>0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3.5000000000000003E-2</v>
      </c>
      <c r="AJ21" s="27">
        <f t="shared" si="0"/>
        <v>0.15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27.656999999999996</v>
      </c>
      <c r="E22" s="76">
        <f>E21*$D27</f>
        <v>1.6380000000000001</v>
      </c>
      <c r="F22" s="76">
        <f>F21*$D27</f>
        <v>1.3230000000000002</v>
      </c>
      <c r="G22" s="76">
        <f t="shared" ref="G22:AE22" si="1">G21*$D27</f>
        <v>0.378</v>
      </c>
      <c r="H22" s="76">
        <f>H21*$D27</f>
        <v>3.1500000000000004</v>
      </c>
      <c r="I22" s="76">
        <f>I21*$D27</f>
        <v>2.331</v>
      </c>
      <c r="J22" s="76">
        <f>J21*$D27</f>
        <v>1.764</v>
      </c>
      <c r="K22" s="76">
        <f>K21*$D27</f>
        <v>0.126</v>
      </c>
      <c r="L22" s="76">
        <f t="shared" si="1"/>
        <v>12.600000000000001</v>
      </c>
      <c r="M22" s="76">
        <f t="shared" si="1"/>
        <v>0.75600000000000001</v>
      </c>
      <c r="N22" s="76">
        <f t="shared" si="1"/>
        <v>0.94499999999999995</v>
      </c>
      <c r="O22" s="76">
        <f t="shared" si="1"/>
        <v>2.835</v>
      </c>
      <c r="P22" s="76">
        <f>P21*$D27</f>
        <v>0</v>
      </c>
      <c r="Q22" s="76">
        <f t="shared" si="1"/>
        <v>0</v>
      </c>
      <c r="R22" s="76">
        <f t="shared" si="1"/>
        <v>0</v>
      </c>
      <c r="S22" s="125">
        <f t="shared" si="1"/>
        <v>10.08</v>
      </c>
      <c r="T22" s="76">
        <f t="shared" si="1"/>
        <v>0</v>
      </c>
      <c r="U22" s="76">
        <f t="shared" si="1"/>
        <v>0.315</v>
      </c>
      <c r="V22" s="76">
        <f t="shared" si="1"/>
        <v>0.63</v>
      </c>
      <c r="W22" s="76">
        <f t="shared" si="1"/>
        <v>4.7249999999999996</v>
      </c>
      <c r="X22" s="76">
        <v>0.1</v>
      </c>
      <c r="Y22" s="76">
        <f t="shared" si="1"/>
        <v>1.9530000000000001</v>
      </c>
      <c r="Z22" s="76">
        <f t="shared" si="1"/>
        <v>0.75600000000000001</v>
      </c>
      <c r="AA22" s="76">
        <f t="shared" si="1"/>
        <v>13.040999999999999</v>
      </c>
      <c r="AB22" s="76">
        <f t="shared" si="1"/>
        <v>0.126</v>
      </c>
      <c r="AC22" s="76">
        <f t="shared" si="1"/>
        <v>0</v>
      </c>
      <c r="AD22" s="76">
        <f t="shared" si="1"/>
        <v>0</v>
      </c>
      <c r="AE22" s="76">
        <f t="shared" si="1"/>
        <v>0</v>
      </c>
      <c r="AF22" s="76"/>
      <c r="AG22" s="76"/>
      <c r="AH22" s="76">
        <v>1</v>
      </c>
      <c r="AI22" s="76">
        <v>2.31</v>
      </c>
      <c r="AJ22" s="76">
        <v>9.5</v>
      </c>
    </row>
    <row r="23" spans="1:37" ht="20.100000000000001" customHeight="1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937.5</v>
      </c>
      <c r="G23" s="30">
        <v>116</v>
      </c>
      <c r="H23" s="30">
        <v>92.67</v>
      </c>
      <c r="I23" s="30">
        <v>53.75</v>
      </c>
      <c r="J23" s="30">
        <v>48.7</v>
      </c>
      <c r="K23" s="30">
        <v>359.6</v>
      </c>
      <c r="L23" s="30">
        <v>34</v>
      </c>
      <c r="M23" s="30">
        <v>41.4</v>
      </c>
      <c r="N23" s="30">
        <v>38.799999999999997</v>
      </c>
      <c r="O23" s="30">
        <v>42.2</v>
      </c>
      <c r="P23" s="30">
        <v>529.4</v>
      </c>
      <c r="Q23" s="30">
        <v>41.5</v>
      </c>
      <c r="R23" s="30">
        <v>144.5</v>
      </c>
      <c r="S23" s="30">
        <v>9.1999999999999993</v>
      </c>
      <c r="T23" s="30">
        <v>561.79999999999995</v>
      </c>
      <c r="U23" s="30">
        <v>13.8</v>
      </c>
      <c r="V23" s="30">
        <v>268.7</v>
      </c>
      <c r="W23" s="30">
        <v>148.4</v>
      </c>
      <c r="X23" s="30">
        <v>133.1</v>
      </c>
      <c r="Y23" s="30">
        <v>39.6</v>
      </c>
      <c r="Z23" s="30">
        <v>596.29999999999995</v>
      </c>
      <c r="AA23" s="30">
        <v>71.3</v>
      </c>
      <c r="AB23" s="30">
        <v>162.1</v>
      </c>
      <c r="AC23" s="30">
        <v>134.88</v>
      </c>
      <c r="AD23" s="30">
        <v>219.2</v>
      </c>
      <c r="AE23" s="101">
        <v>65.5</v>
      </c>
      <c r="AF23" s="3">
        <v>73.67</v>
      </c>
      <c r="AG23" s="3">
        <v>30.89</v>
      </c>
      <c r="AH23" s="3">
        <v>25</v>
      </c>
      <c r="AI23" s="3">
        <v>345.67</v>
      </c>
      <c r="AJ23" s="3">
        <v>247.5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2862.4994999999994</v>
      </c>
      <c r="E24" s="32">
        <f t="shared" ref="E24:AJ24" si="2">E22*E23</f>
        <v>112.03920000000002</v>
      </c>
      <c r="F24" s="32">
        <f t="shared" si="2"/>
        <v>1240.3125000000002</v>
      </c>
      <c r="G24" s="32">
        <f t="shared" si="2"/>
        <v>43.847999999999999</v>
      </c>
      <c r="H24" s="32">
        <f t="shared" si="2"/>
        <v>291.91050000000001</v>
      </c>
      <c r="I24" s="32">
        <f t="shared" si="2"/>
        <v>125.29124999999999</v>
      </c>
      <c r="J24" s="32">
        <f t="shared" si="2"/>
        <v>85.906800000000004</v>
      </c>
      <c r="K24" s="32">
        <f t="shared" si="2"/>
        <v>45.309600000000003</v>
      </c>
      <c r="L24" s="32">
        <f t="shared" si="2"/>
        <v>428.40000000000003</v>
      </c>
      <c r="M24" s="32">
        <f t="shared" si="2"/>
        <v>31.298400000000001</v>
      </c>
      <c r="N24" s="32">
        <f t="shared" si="2"/>
        <v>36.665999999999997</v>
      </c>
      <c r="O24" s="32">
        <f t="shared" si="2"/>
        <v>119.637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v>0.98</v>
      </c>
      <c r="T24" s="32">
        <f t="shared" si="2"/>
        <v>0</v>
      </c>
      <c r="U24" s="32">
        <f t="shared" si="2"/>
        <v>4.3470000000000004</v>
      </c>
      <c r="V24" s="32">
        <f t="shared" si="2"/>
        <v>169.28100000000001</v>
      </c>
      <c r="W24" s="32">
        <f t="shared" si="2"/>
        <v>701.18999999999994</v>
      </c>
      <c r="X24" s="32">
        <f t="shared" si="2"/>
        <v>13.31</v>
      </c>
      <c r="Y24" s="32">
        <f t="shared" si="2"/>
        <v>77.338800000000006</v>
      </c>
      <c r="Z24" s="32">
        <f t="shared" si="2"/>
        <v>450.80279999999999</v>
      </c>
      <c r="AA24" s="32">
        <f t="shared" si="2"/>
        <v>929.8232999999999</v>
      </c>
      <c r="AB24" s="32">
        <f t="shared" si="2"/>
        <v>20.424599999999998</v>
      </c>
      <c r="AC24" s="32">
        <f t="shared" si="2"/>
        <v>0</v>
      </c>
      <c r="AD24" s="32">
        <f t="shared" si="2"/>
        <v>0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25</v>
      </c>
      <c r="AI24" s="32">
        <f t="shared" si="2"/>
        <v>798.49770000000001</v>
      </c>
      <c r="AJ24" s="32">
        <f t="shared" si="2"/>
        <v>2351.25</v>
      </c>
    </row>
    <row r="25" spans="1:37" ht="20.100000000000001" customHeight="1" x14ac:dyDescent="0.25">
      <c r="A25" s="24"/>
      <c r="B25" s="25"/>
      <c r="C25" s="33" t="s">
        <v>11</v>
      </c>
      <c r="D25" s="132">
        <f>SUM(D24:AJ24)</f>
        <v>10965.363949999999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33">
        <f>D25/D27</f>
        <v>174.05339603174602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63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31"/>
      <c r="AF28" s="131"/>
      <c r="AG28" s="131"/>
      <c r="AH28" s="9"/>
      <c r="AI28" s="49"/>
    </row>
  </sheetData>
  <mergeCells count="13">
    <mergeCell ref="AE28:AG28"/>
    <mergeCell ref="D25:E25"/>
    <mergeCell ref="D26:E26"/>
    <mergeCell ref="D1:AJ1"/>
    <mergeCell ref="O27:P27"/>
    <mergeCell ref="R27:V27"/>
    <mergeCell ref="AB27:AC27"/>
    <mergeCell ref="A18:A20"/>
    <mergeCell ref="C1:C2"/>
    <mergeCell ref="A1:A2"/>
    <mergeCell ref="A3:A7"/>
    <mergeCell ref="A8:A10"/>
    <mergeCell ref="A11:A1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AF15" sqref="AF15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6"/>
    </row>
    <row r="2" spans="1:36" ht="38.25" customHeight="1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54</v>
      </c>
      <c r="AF2" s="117" t="s">
        <v>66</v>
      </c>
      <c r="AG2" s="117" t="s">
        <v>62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0" t="s">
        <v>50</v>
      </c>
      <c r="B3" s="21">
        <v>0.18</v>
      </c>
      <c r="C3" s="106" t="s">
        <v>67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0"/>
      <c r="B7" s="21">
        <v>7.4999999999999997E-2</v>
      </c>
      <c r="C7" s="107" t="s">
        <v>42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4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36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27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27"/>
      <c r="B13" s="21">
        <v>0.15</v>
      </c>
      <c r="C13" s="107" t="s">
        <v>69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36" x14ac:dyDescent="0.25">
      <c r="A14" s="127"/>
      <c r="B14" s="21">
        <v>0.09</v>
      </c>
      <c r="C14" s="107" t="s">
        <v>70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>
        <v>0.14799999999999999</v>
      </c>
      <c r="AJ14" s="102"/>
    </row>
    <row r="15" spans="1:36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46"/>
      <c r="Y16" s="16"/>
      <c r="Z16" s="16"/>
      <c r="AA16" s="16">
        <v>0.18</v>
      </c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27" t="s">
        <v>2</v>
      </c>
      <c r="B18" s="21">
        <v>0.08</v>
      </c>
      <c r="C18" s="107" t="s">
        <v>71</v>
      </c>
      <c r="D18" s="16">
        <v>1.4999999999999999E-2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>
        <v>3.5000000000000003E-2</v>
      </c>
      <c r="AI18" s="102"/>
      <c r="AJ18" s="102"/>
    </row>
    <row r="19" spans="1:36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/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0.43399999999999994</v>
      </c>
      <c r="E21" s="110">
        <f t="shared" ref="E21:AJ21" si="0">SUM(E3:E20)</f>
        <v>2.5000000000000001E-2</v>
      </c>
      <c r="F21" s="110">
        <f t="shared" si="0"/>
        <v>0.02</v>
      </c>
      <c r="G21" s="110">
        <f t="shared" si="0"/>
        <v>6.0000000000000001E-3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0.19900000000000001</v>
      </c>
      <c r="M21" s="110">
        <f t="shared" si="0"/>
        <v>1.2E-2</v>
      </c>
      <c r="N21" s="110">
        <f t="shared" si="0"/>
        <v>2.3E-2</v>
      </c>
      <c r="O21" s="110">
        <f t="shared" si="0"/>
        <v>0.105</v>
      </c>
      <c r="P21" s="110">
        <f t="shared" si="0"/>
        <v>0</v>
      </c>
      <c r="Q21" s="110">
        <f t="shared" si="0"/>
        <v>0</v>
      </c>
      <c r="R21" s="110">
        <f t="shared" si="0"/>
        <v>0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7.4999999999999997E-2</v>
      </c>
      <c r="X21" s="110">
        <f t="shared" si="0"/>
        <v>0</v>
      </c>
      <c r="Y21" s="110">
        <f t="shared" si="0"/>
        <v>0.03</v>
      </c>
      <c r="Z21" s="110">
        <f t="shared" si="0"/>
        <v>0.01</v>
      </c>
      <c r="AA21" s="110">
        <f t="shared" si="0"/>
        <v>0.18</v>
      </c>
      <c r="AB21" s="110">
        <f t="shared" si="0"/>
        <v>2E-3</v>
      </c>
      <c r="AC21" s="110">
        <f t="shared" si="0"/>
        <v>0</v>
      </c>
      <c r="AD21" s="110">
        <f t="shared" si="0"/>
        <v>0</v>
      </c>
      <c r="AE21" s="110">
        <f t="shared" si="0"/>
        <v>0</v>
      </c>
      <c r="AF21" s="110">
        <f t="shared" si="0"/>
        <v>0</v>
      </c>
      <c r="AG21" s="110">
        <f t="shared" si="0"/>
        <v>0</v>
      </c>
      <c r="AH21" s="110">
        <f t="shared" si="0"/>
        <v>3.5000000000000003E-2</v>
      </c>
      <c r="AI21" s="110">
        <f t="shared" si="0"/>
        <v>0.14799999999999999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0.43399999999999994</v>
      </c>
      <c r="E22" s="112">
        <f>E21*$D27</f>
        <v>2.5000000000000001E-2</v>
      </c>
      <c r="F22" s="112">
        <f>F21*$D27</f>
        <v>0.02</v>
      </c>
      <c r="G22" s="118">
        <f t="shared" ref="G22:U22" si="1">G21*$D27</f>
        <v>6.0000000000000001E-3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0.19900000000000001</v>
      </c>
      <c r="M22" s="112">
        <f t="shared" si="1"/>
        <v>1.2E-2</v>
      </c>
      <c r="N22" s="112">
        <f t="shared" si="1"/>
        <v>2.3E-2</v>
      </c>
      <c r="O22" s="112">
        <f t="shared" si="1"/>
        <v>0.105</v>
      </c>
      <c r="P22" s="112">
        <f>P21*$D27</f>
        <v>0</v>
      </c>
      <c r="Q22" s="112">
        <f t="shared" si="1"/>
        <v>0</v>
      </c>
      <c r="R22" s="112">
        <f t="shared" si="1"/>
        <v>0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7.4999999999999997E-2</v>
      </c>
      <c r="X22" s="114"/>
      <c r="Y22" s="118">
        <f>Y21*$D27</f>
        <v>0.03</v>
      </c>
      <c r="Z22" s="112">
        <f>Z21*D27</f>
        <v>0.01</v>
      </c>
      <c r="AA22" s="112">
        <f>AA21*$D27</f>
        <v>0.18</v>
      </c>
      <c r="AB22" s="118">
        <f t="shared" ref="AB22:AJ22" si="2">AB21*$D27</f>
        <v>2E-3</v>
      </c>
      <c r="AC22" s="112">
        <f t="shared" si="2"/>
        <v>0</v>
      </c>
      <c r="AD22" s="112">
        <f t="shared" si="2"/>
        <v>0</v>
      </c>
      <c r="AE22" s="112">
        <f t="shared" si="2"/>
        <v>0</v>
      </c>
      <c r="AF22" s="112">
        <f t="shared" si="2"/>
        <v>0</v>
      </c>
      <c r="AG22" s="118">
        <f t="shared" si="2"/>
        <v>0</v>
      </c>
      <c r="AH22" s="112">
        <f t="shared" si="2"/>
        <v>3.5000000000000003E-2</v>
      </c>
      <c r="AI22" s="112">
        <f t="shared" si="2"/>
        <v>0.14799999999999999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68.8</v>
      </c>
      <c r="F23" s="115">
        <v>937.7</v>
      </c>
      <c r="G23" s="115">
        <v>116</v>
      </c>
      <c r="H23" s="115">
        <v>92.67</v>
      </c>
      <c r="I23" s="115">
        <v>53.75</v>
      </c>
      <c r="J23" s="115">
        <v>48.7</v>
      </c>
      <c r="K23" s="115">
        <v>359.6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53.4</v>
      </c>
      <c r="AF23" s="55">
        <v>178.8</v>
      </c>
      <c r="AG23" s="55">
        <v>83.09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44.918999999999997</v>
      </c>
      <c r="E24" s="116">
        <f t="shared" ref="E24:AJ24" si="3">E22*E23</f>
        <v>1.72</v>
      </c>
      <c r="F24" s="116">
        <f t="shared" si="3"/>
        <v>18.754000000000001</v>
      </c>
      <c r="G24" s="116">
        <f t="shared" si="3"/>
        <v>0.69600000000000006</v>
      </c>
      <c r="H24" s="116">
        <f t="shared" si="3"/>
        <v>4.6335000000000006</v>
      </c>
      <c r="I24" s="116">
        <f t="shared" si="3"/>
        <v>1.9887499999999998</v>
      </c>
      <c r="J24" s="116">
        <f t="shared" si="3"/>
        <v>1.3636000000000001</v>
      </c>
      <c r="K24" s="116">
        <f t="shared" si="3"/>
        <v>0.71920000000000006</v>
      </c>
      <c r="L24" s="116">
        <f t="shared" si="3"/>
        <v>7.303300000000001</v>
      </c>
      <c r="M24" s="116">
        <f t="shared" si="3"/>
        <v>0.42480000000000001</v>
      </c>
      <c r="N24" s="116">
        <f t="shared" si="3"/>
        <v>0.84410000000000007</v>
      </c>
      <c r="O24" s="116">
        <f t="shared" si="3"/>
        <v>3.8744999999999998</v>
      </c>
      <c r="P24" s="123">
        <f t="shared" si="3"/>
        <v>0</v>
      </c>
      <c r="Q24" s="116">
        <f t="shared" si="3"/>
        <v>0</v>
      </c>
      <c r="R24" s="116">
        <f t="shared" si="3"/>
        <v>0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10.98</v>
      </c>
      <c r="X24" s="116">
        <f t="shared" si="3"/>
        <v>0</v>
      </c>
      <c r="Y24" s="116">
        <f t="shared" si="3"/>
        <v>1.1879999999999999</v>
      </c>
      <c r="Z24" s="116">
        <f t="shared" si="3"/>
        <v>5.9630000000000001</v>
      </c>
      <c r="AA24" s="116">
        <f t="shared" si="3"/>
        <v>12.762</v>
      </c>
      <c r="AB24" s="116">
        <f t="shared" si="3"/>
        <v>0.32419999999999999</v>
      </c>
      <c r="AC24" s="116">
        <f t="shared" si="3"/>
        <v>0</v>
      </c>
      <c r="AD24" s="116">
        <f t="shared" si="3"/>
        <v>0</v>
      </c>
      <c r="AE24" s="116">
        <f t="shared" si="3"/>
        <v>0</v>
      </c>
      <c r="AF24" s="116">
        <f t="shared" si="3"/>
        <v>0</v>
      </c>
      <c r="AG24" s="116">
        <f t="shared" si="3"/>
        <v>0</v>
      </c>
      <c r="AH24" s="116">
        <f t="shared" si="3"/>
        <v>12.098450000000001</v>
      </c>
      <c r="AI24" s="116">
        <f t="shared" si="3"/>
        <v>36.629999999999995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32">
        <f>SUM(D24:AJ24)</f>
        <v>179.14240000000001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33">
        <f>D25/D27</f>
        <v>179.14240000000001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36"/>
      <c r="AB27" s="138" t="s">
        <v>0</v>
      </c>
      <c r="AC27" s="138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31"/>
      <c r="AF28" s="131"/>
      <c r="AG28" s="131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E28:AG28"/>
    <mergeCell ref="A18:A20"/>
    <mergeCell ref="D25:E25"/>
    <mergeCell ref="D26:E26"/>
    <mergeCell ref="O27:P27"/>
    <mergeCell ref="R27:V27"/>
    <mergeCell ref="AB27:AC27"/>
    <mergeCell ref="A11:A17"/>
    <mergeCell ref="A1:A2"/>
    <mergeCell ref="C1:C2"/>
    <mergeCell ref="D1:AJ1"/>
    <mergeCell ref="A3:A7"/>
    <mergeCell ref="A8:A1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Z16" sqref="Z16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2"/>
      <c r="B1" s="144"/>
      <c r="C1" s="146" t="s">
        <v>7</v>
      </c>
      <c r="D1" s="147" t="s">
        <v>7</v>
      </c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8"/>
    </row>
    <row r="2" spans="1:67" ht="44.25" customHeight="1" x14ac:dyDescent="0.25">
      <c r="A2" s="143"/>
      <c r="B2" s="145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52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58</v>
      </c>
      <c r="AE2" s="100" t="s">
        <v>64</v>
      </c>
      <c r="AF2" s="91" t="s">
        <v>55</v>
      </c>
      <c r="AG2" s="91" t="s">
        <v>48</v>
      </c>
      <c r="AH2" s="91" t="s">
        <v>53</v>
      </c>
      <c r="AI2" s="91" t="s">
        <v>60</v>
      </c>
      <c r="AJ2" s="91" t="s">
        <v>49</v>
      </c>
    </row>
    <row r="3" spans="1:67" ht="15" customHeight="1" x14ac:dyDescent="0.25">
      <c r="A3" s="149" t="s">
        <v>50</v>
      </c>
      <c r="B3" s="55">
        <v>0.13</v>
      </c>
      <c r="C3" t="s">
        <v>67</v>
      </c>
      <c r="D3" s="16">
        <v>7.0000000000000007E-2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0"/>
      <c r="B4" s="55">
        <v>0.15</v>
      </c>
      <c r="C4" s="108" t="s">
        <v>56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0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0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1"/>
      <c r="B7" s="55">
        <v>7.0999999999999994E-2</v>
      </c>
      <c r="C7" s="108" t="s">
        <v>42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>
        <v>7.0999999999999994E-2</v>
      </c>
      <c r="X7" s="16"/>
      <c r="Y7" s="16"/>
      <c r="Z7" s="16"/>
      <c r="AA7" s="16"/>
      <c r="AB7" s="16"/>
      <c r="AC7" s="16"/>
      <c r="AD7" s="16"/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5.0000000000000001E-3</v>
      </c>
      <c r="O11" s="16">
        <v>0.04</v>
      </c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/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68"/>
      <c r="T12" s="71"/>
      <c r="U12" s="74">
        <v>2E-3</v>
      </c>
      <c r="V12" s="16">
        <v>0.01</v>
      </c>
      <c r="W12" s="16"/>
      <c r="X12" s="16"/>
      <c r="Y12" s="16"/>
      <c r="Z12" s="16"/>
      <c r="AA12" s="16"/>
      <c r="AB12" s="16">
        <v>2E-3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0.12</v>
      </c>
      <c r="C13" s="108" t="s">
        <v>69</v>
      </c>
      <c r="D13" s="16">
        <v>1.9E-2</v>
      </c>
      <c r="E13" s="16"/>
      <c r="F13" s="16">
        <v>5.0000000000000001E-3</v>
      </c>
      <c r="G13" s="16"/>
      <c r="H13" s="16"/>
      <c r="I13" s="16"/>
      <c r="J13" s="16"/>
      <c r="K13" s="16"/>
      <c r="L13" s="16">
        <v>0.14000000000000001</v>
      </c>
      <c r="M13" s="16"/>
      <c r="N13" s="16"/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/>
      <c r="AC13" s="16"/>
      <c r="AD13" s="16"/>
      <c r="AE13" s="102"/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>
        <v>7.0000000000000007E-2</v>
      </c>
      <c r="C14" s="108" t="s">
        <v>70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2E-3</v>
      </c>
      <c r="N14" s="16">
        <v>3.0000000000000001E-3</v>
      </c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>
        <v>0.115</v>
      </c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0.15</v>
      </c>
      <c r="C16" s="108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/>
      <c r="S16" s="68"/>
      <c r="T16" s="79"/>
      <c r="U16" s="74"/>
      <c r="V16" s="16"/>
      <c r="W16" s="16"/>
      <c r="X16" s="16"/>
      <c r="Y16" s="16"/>
      <c r="Z16" s="16">
        <v>0.154</v>
      </c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7.0000000000000007E-2</v>
      </c>
      <c r="C18" s="108" t="s">
        <v>71</v>
      </c>
      <c r="D18" s="16">
        <v>0.01</v>
      </c>
      <c r="E18" s="16">
        <v>4.0000000000000001E-3</v>
      </c>
      <c r="F18" s="16">
        <v>3.0000000000000001E-3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68">
        <v>0.14000000000000001</v>
      </c>
      <c r="T18" s="71"/>
      <c r="U18" s="74"/>
      <c r="V18" s="16"/>
      <c r="W18" s="16"/>
      <c r="X18" s="16">
        <v>2.5000000000000001E-2</v>
      </c>
      <c r="Y18" s="16"/>
      <c r="Z18" s="16"/>
      <c r="AA18" s="16"/>
      <c r="AB18" s="16"/>
      <c r="AC18" s="16"/>
      <c r="AD18" s="16"/>
      <c r="AE18" s="102"/>
      <c r="AF18" s="102"/>
      <c r="AG18" s="102">
        <v>0.03</v>
      </c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13</v>
      </c>
      <c r="D19" s="16">
        <v>0.157</v>
      </c>
      <c r="E19" s="16"/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/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0.33100000000000002</v>
      </c>
      <c r="E21" s="92">
        <f t="shared" ref="E21:AJ21" si="0">SUM(E3:E20)</f>
        <v>0.02</v>
      </c>
      <c r="F21" s="92">
        <f t="shared" si="0"/>
        <v>1.4999999999999999E-2</v>
      </c>
      <c r="G21" s="92">
        <f t="shared" si="0"/>
        <v>6.0000000000000001E-3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0.16900000000000001</v>
      </c>
      <c r="M21" s="92">
        <f>SUM(M3:M20)</f>
        <v>1.0999999999999999E-2</v>
      </c>
      <c r="N21" s="92">
        <f>SUM(N3:N20)</f>
        <v>1.9E-2</v>
      </c>
      <c r="O21" s="92">
        <f t="shared" si="0"/>
        <v>8.4999999999999992E-2</v>
      </c>
      <c r="P21" s="92">
        <f t="shared" si="0"/>
        <v>0</v>
      </c>
      <c r="Q21" s="92">
        <f t="shared" si="0"/>
        <v>0</v>
      </c>
      <c r="R21" s="92">
        <f t="shared" si="0"/>
        <v>0</v>
      </c>
      <c r="S21" s="92">
        <f t="shared" si="0"/>
        <v>0.14000000000000001</v>
      </c>
      <c r="T21" s="92">
        <f t="shared" si="0"/>
        <v>0</v>
      </c>
      <c r="U21" s="92">
        <f t="shared" si="0"/>
        <v>2E-3</v>
      </c>
      <c r="V21" s="92">
        <f t="shared" si="0"/>
        <v>0.01</v>
      </c>
      <c r="W21" s="92">
        <f t="shared" si="0"/>
        <v>7.0999999999999994E-2</v>
      </c>
      <c r="X21" s="92">
        <f t="shared" si="0"/>
        <v>2.5000000000000001E-2</v>
      </c>
      <c r="Y21" s="92">
        <f t="shared" si="0"/>
        <v>0.01</v>
      </c>
      <c r="Z21" s="92">
        <f t="shared" si="0"/>
        <v>0.154</v>
      </c>
      <c r="AA21" s="92">
        <f t="shared" si="0"/>
        <v>0</v>
      </c>
      <c r="AB21" s="92">
        <f t="shared" si="0"/>
        <v>2E-3</v>
      </c>
      <c r="AC21" s="92">
        <f t="shared" si="0"/>
        <v>0</v>
      </c>
      <c r="AD21" s="92">
        <f t="shared" si="0"/>
        <v>0</v>
      </c>
      <c r="AE21" s="92">
        <f t="shared" si="0"/>
        <v>0</v>
      </c>
      <c r="AF21" s="92">
        <f t="shared" si="0"/>
        <v>0</v>
      </c>
      <c r="AG21" s="92">
        <f t="shared" si="0"/>
        <v>0.03</v>
      </c>
      <c r="AH21" s="92">
        <f t="shared" si="0"/>
        <v>0.115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4.3029999999999999</v>
      </c>
      <c r="E22" s="93">
        <f>E21*$D27</f>
        <v>0.26</v>
      </c>
      <c r="F22" s="93">
        <f>F21*$D27</f>
        <v>0.19500000000000001</v>
      </c>
      <c r="G22" s="93">
        <f t="shared" ref="G22:Q22" si="1">G21*$D27</f>
        <v>7.8E-2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2.1970000000000001</v>
      </c>
      <c r="M22" s="93">
        <f t="shared" si="1"/>
        <v>0.14299999999999999</v>
      </c>
      <c r="N22" s="93">
        <f t="shared" si="1"/>
        <v>0.247</v>
      </c>
      <c r="O22" s="93">
        <f t="shared" si="1"/>
        <v>1.105</v>
      </c>
      <c r="P22" s="93">
        <f>P21*$D27</f>
        <v>0</v>
      </c>
      <c r="Q22" s="93">
        <f t="shared" si="1"/>
        <v>0</v>
      </c>
      <c r="R22" s="93">
        <f>R21*$D27</f>
        <v>0</v>
      </c>
      <c r="S22" s="95">
        <f>S21*$D27</f>
        <v>1.8200000000000003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0.13</v>
      </c>
      <c r="W22" s="93">
        <f t="shared" si="2"/>
        <v>0.92299999999999993</v>
      </c>
      <c r="X22" s="93">
        <f t="shared" si="2"/>
        <v>0.32500000000000001</v>
      </c>
      <c r="Y22" s="93">
        <f t="shared" si="2"/>
        <v>0.13</v>
      </c>
      <c r="Z22" s="93">
        <f t="shared" si="2"/>
        <v>2.0019999999999998</v>
      </c>
      <c r="AA22" s="93">
        <f t="shared" si="2"/>
        <v>0</v>
      </c>
      <c r="AB22" s="93">
        <f t="shared" ref="AB22:AD22" si="3">AB21*$D27</f>
        <v>2.6000000000000002E-2</v>
      </c>
      <c r="AC22" s="93">
        <f t="shared" si="3"/>
        <v>0</v>
      </c>
      <c r="AD22" s="93">
        <f t="shared" si="3"/>
        <v>0</v>
      </c>
      <c r="AE22" s="93">
        <f t="shared" ref="AE22" si="4">AE21*$D27</f>
        <v>0</v>
      </c>
      <c r="AF22" s="93">
        <f t="shared" ref="AF22" si="5">AF21*$D27</f>
        <v>0</v>
      </c>
      <c r="AG22" s="93">
        <f t="shared" ref="AG22" si="6">AG21*$D27</f>
        <v>0.39</v>
      </c>
      <c r="AH22" s="93">
        <f t="shared" ref="AH22" si="7">AH21*$D27</f>
        <v>1.4950000000000001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103.5</v>
      </c>
      <c r="E23" s="66">
        <v>68.400000000000006</v>
      </c>
      <c r="F23" s="66">
        <v>917.3</v>
      </c>
      <c r="G23" s="66">
        <v>116</v>
      </c>
      <c r="H23" s="66">
        <v>92.67</v>
      </c>
      <c r="I23" s="66">
        <v>53.75</v>
      </c>
      <c r="J23" s="66">
        <v>48.7</v>
      </c>
      <c r="K23" s="66">
        <v>359.6</v>
      </c>
      <c r="L23" s="66">
        <v>34</v>
      </c>
      <c r="M23" s="66">
        <v>41.4</v>
      </c>
      <c r="N23" s="66">
        <v>38.799999999999997</v>
      </c>
      <c r="O23" s="66">
        <v>42.2</v>
      </c>
      <c r="P23" s="66">
        <v>529.4</v>
      </c>
      <c r="Q23" s="66">
        <v>41.5</v>
      </c>
      <c r="R23" s="77">
        <v>144.5</v>
      </c>
      <c r="S23" s="69">
        <v>9.1999999999999993</v>
      </c>
      <c r="T23" s="72">
        <v>561.79999999999995</v>
      </c>
      <c r="U23" s="75">
        <v>13.8</v>
      </c>
      <c r="V23" s="66">
        <v>268.7</v>
      </c>
      <c r="W23" s="66">
        <v>148.4</v>
      </c>
      <c r="X23" s="66">
        <v>39.6</v>
      </c>
      <c r="Y23" s="66">
        <v>596.29999999999995</v>
      </c>
      <c r="Z23" s="66">
        <v>71.3</v>
      </c>
      <c r="AA23" s="77">
        <v>134.88</v>
      </c>
      <c r="AB23" s="66">
        <v>162.1</v>
      </c>
      <c r="AC23" s="66">
        <v>219.2</v>
      </c>
      <c r="AD23" s="66">
        <v>65.5</v>
      </c>
      <c r="AE23" s="103">
        <v>30.89</v>
      </c>
      <c r="AF23" s="99">
        <v>97.69</v>
      </c>
      <c r="AG23" s="99">
        <v>345.67</v>
      </c>
      <c r="AH23" s="99">
        <v>247.5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445.3605</v>
      </c>
      <c r="E24" s="98">
        <f t="shared" ref="E24:AJ24" si="10">E22*E23</f>
        <v>17.784000000000002</v>
      </c>
      <c r="F24" s="98">
        <f t="shared" si="10"/>
        <v>178.87350000000001</v>
      </c>
      <c r="G24" s="98">
        <f t="shared" si="10"/>
        <v>9.048</v>
      </c>
      <c r="H24" s="98">
        <f t="shared" si="10"/>
        <v>48.188399999999994</v>
      </c>
      <c r="I24" s="98">
        <f t="shared" si="10"/>
        <v>20.962500000000002</v>
      </c>
      <c r="J24" s="98">
        <f t="shared" si="10"/>
        <v>12.662000000000001</v>
      </c>
      <c r="K24" s="98">
        <f t="shared" si="10"/>
        <v>9.3496000000000006</v>
      </c>
      <c r="L24" s="98">
        <f t="shared" si="10"/>
        <v>74.698000000000008</v>
      </c>
      <c r="M24" s="98">
        <f t="shared" si="10"/>
        <v>5.9201999999999995</v>
      </c>
      <c r="N24" s="98">
        <f t="shared" si="10"/>
        <v>9.5835999999999988</v>
      </c>
      <c r="O24" s="98">
        <f t="shared" si="10"/>
        <v>46.631</v>
      </c>
      <c r="P24" s="98">
        <f t="shared" si="10"/>
        <v>0</v>
      </c>
      <c r="Q24" s="98">
        <f t="shared" si="10"/>
        <v>0</v>
      </c>
      <c r="R24" s="98">
        <f t="shared" si="10"/>
        <v>0</v>
      </c>
      <c r="S24" s="98">
        <f t="shared" si="10"/>
        <v>16.744</v>
      </c>
      <c r="T24" s="98">
        <f t="shared" si="10"/>
        <v>0</v>
      </c>
      <c r="U24" s="98">
        <f t="shared" si="10"/>
        <v>0.35880000000000006</v>
      </c>
      <c r="V24" s="98">
        <f t="shared" si="10"/>
        <v>34.930999999999997</v>
      </c>
      <c r="W24" s="98">
        <f t="shared" si="10"/>
        <v>136.97319999999999</v>
      </c>
      <c r="X24" s="98">
        <f t="shared" si="10"/>
        <v>12.870000000000001</v>
      </c>
      <c r="Y24" s="98">
        <f t="shared" si="10"/>
        <v>77.518999999999991</v>
      </c>
      <c r="Z24" s="98">
        <f t="shared" si="10"/>
        <v>142.74259999999998</v>
      </c>
      <c r="AA24" s="98">
        <f t="shared" si="10"/>
        <v>0</v>
      </c>
      <c r="AB24" s="98">
        <f t="shared" si="10"/>
        <v>4.2145999999999999</v>
      </c>
      <c r="AC24" s="98">
        <f t="shared" si="10"/>
        <v>0</v>
      </c>
      <c r="AD24" s="98">
        <f t="shared" si="10"/>
        <v>0</v>
      </c>
      <c r="AE24" s="98">
        <f t="shared" si="10"/>
        <v>0</v>
      </c>
      <c r="AF24" s="98">
        <f t="shared" si="10"/>
        <v>0</v>
      </c>
      <c r="AG24" s="98">
        <f t="shared" si="10"/>
        <v>134.81130000000002</v>
      </c>
      <c r="AH24" s="98">
        <f t="shared" si="10"/>
        <v>370.01250000000005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52">
        <f>SUM(D24:AJ24)</f>
        <v>1810.2383000000002</v>
      </c>
      <c r="E25" s="15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53">
        <f>D25/D27</f>
        <v>139.24910000000003</v>
      </c>
      <c r="E26" s="15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54" t="s">
        <v>16</v>
      </c>
      <c r="M28" s="154"/>
      <c r="N28" s="154"/>
      <c r="O28" s="154"/>
      <c r="P28" s="15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7" t="s">
        <v>0</v>
      </c>
      <c r="E29" s="137"/>
      <c r="F29" s="36"/>
      <c r="G29" s="137" t="s">
        <v>12</v>
      </c>
      <c r="H29" s="137"/>
      <c r="I29" s="137"/>
      <c r="J29" s="137"/>
      <c r="K29" s="137"/>
      <c r="L29" s="36"/>
      <c r="M29" s="36"/>
      <c r="N29" s="36"/>
      <c r="O29" s="36"/>
      <c r="P29" s="36"/>
      <c r="Q29" s="138" t="s">
        <v>0</v>
      </c>
      <c r="R29" s="138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31"/>
      <c r="U30" s="131"/>
      <c r="V30" s="131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  <mergeCell ref="T30:V30"/>
    <mergeCell ref="D31:E31"/>
    <mergeCell ref="G31:K31"/>
    <mergeCell ref="Q29:R29"/>
    <mergeCell ref="D29:E29"/>
    <mergeCell ref="G29:K29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workbookViewId="0">
      <selection activeCell="AC15" sqref="AC15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28"/>
      <c r="B1" s="17"/>
      <c r="C1" s="128" t="s">
        <v>3</v>
      </c>
      <c r="D1" s="134" t="s">
        <v>7</v>
      </c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6"/>
    </row>
    <row r="2" spans="1:35" ht="48" x14ac:dyDescent="0.25">
      <c r="A2" s="129"/>
      <c r="B2" s="18"/>
      <c r="C2" s="129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52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54</v>
      </c>
      <c r="AD2" s="121" t="s">
        <v>66</v>
      </c>
      <c r="AE2" s="121" t="s">
        <v>53</v>
      </c>
      <c r="AF2" s="121" t="s">
        <v>62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0" t="s">
        <v>50</v>
      </c>
      <c r="B3" s="21">
        <v>0.18</v>
      </c>
      <c r="C3" s="106" t="s">
        <v>67</v>
      </c>
      <c r="D3" s="16">
        <v>9.5000000000000001E-2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0"/>
      <c r="B4" s="21">
        <v>0.18</v>
      </c>
      <c r="C4" s="107" t="s">
        <v>56</v>
      </c>
      <c r="D4" s="16">
        <v>0.09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0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0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0"/>
      <c r="B7" s="21">
        <v>7.4999999999999997E-2</v>
      </c>
      <c r="C7" s="107" t="s">
        <v>42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>
        <v>7.4999999999999997E-2</v>
      </c>
      <c r="X7" s="16"/>
      <c r="Y7" s="16"/>
      <c r="Z7" s="16"/>
      <c r="AA7" s="16"/>
      <c r="AB7" s="16"/>
      <c r="AC7" s="16"/>
      <c r="AD7" s="102"/>
      <c r="AE7" s="102"/>
      <c r="AF7" s="102"/>
      <c r="AG7" s="102"/>
      <c r="AH7" s="102"/>
      <c r="AI7" s="102"/>
    </row>
    <row r="8" spans="1:35" x14ac:dyDescent="0.25">
      <c r="A8" s="127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27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27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27" t="s">
        <v>1</v>
      </c>
      <c r="B11" s="21">
        <v>0.06</v>
      </c>
      <c r="C11" s="107" t="s">
        <v>65</v>
      </c>
      <c r="D11" s="16"/>
      <c r="E11" s="16">
        <v>3.0000000000000001E-3</v>
      </c>
      <c r="F11" s="16"/>
      <c r="G11" s="16">
        <v>3.0000000000000001E-3</v>
      </c>
      <c r="H11" s="16"/>
      <c r="I11" s="16"/>
      <c r="J11" s="16"/>
      <c r="K11" s="16"/>
      <c r="L11" s="16"/>
      <c r="M11" s="16"/>
      <c r="N11" s="16">
        <v>8.0000000000000002E-3</v>
      </c>
      <c r="O11" s="16">
        <v>0.06</v>
      </c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/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27"/>
      <c r="B12" s="21">
        <v>0.18</v>
      </c>
      <c r="C12" s="107" t="s">
        <v>68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2.9000000000000001E-2</v>
      </c>
      <c r="M12" s="16">
        <v>8.9999999999999993E-3</v>
      </c>
      <c r="N12" s="16">
        <v>1.0999999999999999E-2</v>
      </c>
      <c r="O12" s="16">
        <v>4.4999999999999998E-2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2E-3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27"/>
      <c r="B13" s="21">
        <v>0.15</v>
      </c>
      <c r="C13" s="107" t="s">
        <v>69</v>
      </c>
      <c r="D13" s="16">
        <v>2.4E-2</v>
      </c>
      <c r="E13" s="16"/>
      <c r="F13" s="16">
        <v>6.0000000000000001E-3</v>
      </c>
      <c r="G13" s="16"/>
      <c r="H13" s="16"/>
      <c r="I13" s="16"/>
      <c r="J13" s="16"/>
      <c r="K13" s="16"/>
      <c r="L13" s="16">
        <v>0.17</v>
      </c>
      <c r="M13" s="16"/>
      <c r="N13" s="16"/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/>
      <c r="AB13" s="16"/>
      <c r="AC13" s="16"/>
      <c r="AD13" s="102"/>
      <c r="AE13" s="102"/>
      <c r="AF13" s="102"/>
      <c r="AG13" s="102"/>
      <c r="AH13" s="102"/>
      <c r="AI13" s="102"/>
    </row>
    <row r="14" spans="1:35" x14ac:dyDescent="0.25">
      <c r="A14" s="127"/>
      <c r="B14" s="21">
        <v>0.09</v>
      </c>
      <c r="C14" s="107" t="s">
        <v>70</v>
      </c>
      <c r="D14" s="16"/>
      <c r="E14" s="16"/>
      <c r="F14" s="16"/>
      <c r="G14" s="16"/>
      <c r="H14" s="16"/>
      <c r="I14" s="16"/>
      <c r="J14" s="16"/>
      <c r="K14" s="16"/>
      <c r="L14" s="16"/>
      <c r="M14" s="16">
        <v>3.0000000000000001E-3</v>
      </c>
      <c r="N14" s="16">
        <v>4.0000000000000001E-3</v>
      </c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>
        <v>0.14799999999999999</v>
      </c>
      <c r="AF14" s="102"/>
      <c r="AG14" s="102"/>
      <c r="AH14" s="102"/>
      <c r="AI14" s="102"/>
    </row>
    <row r="15" spans="1:35" x14ac:dyDescent="0.25">
      <c r="A15" s="127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27"/>
      <c r="B16" s="21">
        <v>0.18</v>
      </c>
      <c r="C16" s="107" t="s">
        <v>37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48"/>
      <c r="T16" s="22"/>
      <c r="U16" s="16"/>
      <c r="V16" s="16"/>
      <c r="W16" s="16"/>
      <c r="X16" s="16"/>
      <c r="Y16" s="16"/>
      <c r="Z16" s="16">
        <v>0.18</v>
      </c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27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27" t="s">
        <v>2</v>
      </c>
      <c r="B18" s="21">
        <v>0.08</v>
      </c>
      <c r="C18" s="107" t="s">
        <v>71</v>
      </c>
      <c r="D18" s="16">
        <v>1.4999999999999999E-2</v>
      </c>
      <c r="E18" s="16">
        <v>8.0000000000000002E-3</v>
      </c>
      <c r="F18" s="16">
        <v>5.0000000000000001E-3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48">
        <v>1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>
        <v>3.5000000000000003E-2</v>
      </c>
      <c r="AH18" s="102"/>
      <c r="AI18" s="102"/>
    </row>
    <row r="19" spans="1:35" x14ac:dyDescent="0.25">
      <c r="A19" s="127"/>
      <c r="B19" s="21">
        <v>0.2</v>
      </c>
      <c r="C19" s="107" t="s">
        <v>13</v>
      </c>
      <c r="D19" s="16">
        <v>0.21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/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27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0.43399999999999994</v>
      </c>
      <c r="E21" s="27">
        <f t="shared" ref="E21:AI21" si="0">SUM(E3:E20)</f>
        <v>2.5000000000000001E-2</v>
      </c>
      <c r="F21" s="27">
        <f t="shared" si="0"/>
        <v>0.02</v>
      </c>
      <c r="G21" s="27">
        <f t="shared" si="0"/>
        <v>6.0000000000000001E-3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0.19900000000000001</v>
      </c>
      <c r="M21" s="27">
        <f t="shared" si="0"/>
        <v>1.2E-2</v>
      </c>
      <c r="N21" s="27">
        <f t="shared" si="0"/>
        <v>2.3E-2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0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7.4999999999999997E-2</v>
      </c>
      <c r="X21" s="27">
        <f t="shared" si="0"/>
        <v>0.03</v>
      </c>
      <c r="Y21" s="27">
        <f t="shared" si="0"/>
        <v>0.01</v>
      </c>
      <c r="Z21" s="27">
        <f t="shared" si="0"/>
        <v>0.18</v>
      </c>
      <c r="AA21" s="27">
        <f t="shared" si="0"/>
        <v>2E-3</v>
      </c>
      <c r="AB21" s="27">
        <f t="shared" si="0"/>
        <v>0</v>
      </c>
      <c r="AC21" s="27">
        <f t="shared" si="0"/>
        <v>0</v>
      </c>
      <c r="AD21" s="27">
        <f t="shared" si="0"/>
        <v>0</v>
      </c>
      <c r="AE21" s="27">
        <f t="shared" si="0"/>
        <v>0.14799999999999999</v>
      </c>
      <c r="AF21" s="27">
        <f t="shared" si="0"/>
        <v>0</v>
      </c>
      <c r="AG21" s="27">
        <f t="shared" si="0"/>
        <v>3.5000000000000003E-2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0.43399999999999994</v>
      </c>
      <c r="E22" s="76">
        <f t="shared" ref="E22:AI22" si="1">E21*$D27</f>
        <v>2.5000000000000001E-2</v>
      </c>
      <c r="F22" s="76">
        <f t="shared" si="1"/>
        <v>0.02</v>
      </c>
      <c r="G22" s="76">
        <f t="shared" si="1"/>
        <v>6.0000000000000001E-3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0.19900000000000001</v>
      </c>
      <c r="M22" s="76">
        <f t="shared" si="1"/>
        <v>1.2E-2</v>
      </c>
      <c r="N22" s="76">
        <f t="shared" si="1"/>
        <v>2.3E-2</v>
      </c>
      <c r="O22" s="76">
        <f t="shared" si="1"/>
        <v>0.105</v>
      </c>
      <c r="P22" s="76">
        <f t="shared" si="1"/>
        <v>0</v>
      </c>
      <c r="Q22" s="76">
        <f t="shared" si="1"/>
        <v>0</v>
      </c>
      <c r="R22" s="122">
        <f t="shared" si="1"/>
        <v>0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7.4999999999999997E-2</v>
      </c>
      <c r="X22" s="122">
        <f t="shared" si="1"/>
        <v>0.03</v>
      </c>
      <c r="Y22" s="76">
        <f t="shared" si="1"/>
        <v>0.01</v>
      </c>
      <c r="Z22" s="76">
        <f t="shared" si="1"/>
        <v>0.18</v>
      </c>
      <c r="AA22" s="122">
        <f t="shared" si="1"/>
        <v>2E-3</v>
      </c>
      <c r="AB22" s="76">
        <f t="shared" si="1"/>
        <v>0</v>
      </c>
      <c r="AC22" s="122">
        <f t="shared" si="1"/>
        <v>0</v>
      </c>
      <c r="AD22" s="122">
        <f t="shared" si="1"/>
        <v>0</v>
      </c>
      <c r="AE22" s="76">
        <f t="shared" si="1"/>
        <v>0.14799999999999999</v>
      </c>
      <c r="AF22" s="122">
        <f t="shared" si="1"/>
        <v>0</v>
      </c>
      <c r="AG22" s="122">
        <f t="shared" si="1"/>
        <v>3.5000000000000003E-2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937.7</v>
      </c>
      <c r="G23" s="30">
        <v>116</v>
      </c>
      <c r="H23" s="30">
        <v>92.67</v>
      </c>
      <c r="I23" s="30">
        <v>53.75</v>
      </c>
      <c r="J23" s="30">
        <v>48.7</v>
      </c>
      <c r="K23" s="30">
        <v>359.6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53.4</v>
      </c>
      <c r="AD23" s="101">
        <v>178.8</v>
      </c>
      <c r="AE23" s="3">
        <v>247.5</v>
      </c>
      <c r="AF23" s="3">
        <v>83.09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44.918999999999997</v>
      </c>
      <c r="E24" s="32">
        <f t="shared" ref="E24:AI24" si="2">E22*E23</f>
        <v>1.7100000000000002</v>
      </c>
      <c r="F24" s="32">
        <f t="shared" si="2"/>
        <v>18.754000000000001</v>
      </c>
      <c r="G24" s="32">
        <f t="shared" si="2"/>
        <v>0.69600000000000006</v>
      </c>
      <c r="H24" s="32">
        <f t="shared" si="2"/>
        <v>4.6335000000000006</v>
      </c>
      <c r="I24" s="32">
        <f t="shared" si="2"/>
        <v>1.9887499999999998</v>
      </c>
      <c r="J24" s="32">
        <f t="shared" si="2"/>
        <v>1.3636000000000001</v>
      </c>
      <c r="K24" s="32">
        <f t="shared" si="2"/>
        <v>0.71920000000000006</v>
      </c>
      <c r="L24" s="32">
        <f t="shared" si="2"/>
        <v>7.303300000000001</v>
      </c>
      <c r="M24" s="32">
        <f t="shared" si="2"/>
        <v>0.42480000000000001</v>
      </c>
      <c r="N24" s="32">
        <f t="shared" si="2"/>
        <v>0.84410000000000007</v>
      </c>
      <c r="O24" s="32">
        <f t="shared" si="2"/>
        <v>3.8744999999999998</v>
      </c>
      <c r="P24" s="32">
        <f t="shared" si="2"/>
        <v>0</v>
      </c>
      <c r="Q24" s="32">
        <f t="shared" si="2"/>
        <v>0</v>
      </c>
      <c r="R24" s="32">
        <f t="shared" si="2"/>
        <v>0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10.98</v>
      </c>
      <c r="X24" s="32">
        <f t="shared" si="2"/>
        <v>1.1879999999999999</v>
      </c>
      <c r="Y24" s="32">
        <f t="shared" si="2"/>
        <v>5.9630000000000001</v>
      </c>
      <c r="Z24" s="32">
        <f t="shared" si="2"/>
        <v>12.762</v>
      </c>
      <c r="AA24" s="32">
        <f t="shared" si="2"/>
        <v>0.32419999999999999</v>
      </c>
      <c r="AB24" s="32">
        <f t="shared" si="2"/>
        <v>0</v>
      </c>
      <c r="AC24" s="32">
        <f t="shared" si="2"/>
        <v>0</v>
      </c>
      <c r="AD24" s="32">
        <f t="shared" si="2"/>
        <v>0</v>
      </c>
      <c r="AE24" s="32">
        <f t="shared" si="2"/>
        <v>36.629999999999995</v>
      </c>
      <c r="AF24" s="32">
        <f t="shared" si="2"/>
        <v>0</v>
      </c>
      <c r="AG24" s="32">
        <f t="shared" si="2"/>
        <v>12.098450000000001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32">
        <f>SUM(D24:AI24)</f>
        <v>179.13239999999999</v>
      </c>
      <c r="E25" s="132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33">
        <f>D25/D27</f>
        <v>179.13239999999999</v>
      </c>
      <c r="E26" s="133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7" t="s">
        <v>0</v>
      </c>
      <c r="P27" s="137"/>
      <c r="Q27" s="36"/>
      <c r="R27" s="137" t="s">
        <v>12</v>
      </c>
      <c r="S27" s="137"/>
      <c r="T27" s="137"/>
      <c r="U27" s="137"/>
      <c r="V27" s="137"/>
      <c r="W27" s="36"/>
      <c r="X27" s="36"/>
      <c r="Y27" s="36"/>
      <c r="Z27" s="36"/>
      <c r="AA27" s="138" t="s">
        <v>0</v>
      </c>
      <c r="AB27" s="138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31"/>
      <c r="AE28" s="131"/>
      <c r="AF28" s="131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D28:AF28"/>
    <mergeCell ref="A18:A20"/>
    <mergeCell ref="D25:E25"/>
    <mergeCell ref="D26:E26"/>
    <mergeCell ref="O27:P27"/>
    <mergeCell ref="R27:V27"/>
    <mergeCell ref="AA27:AB27"/>
    <mergeCell ref="A11:A17"/>
    <mergeCell ref="A1:A2"/>
    <mergeCell ref="C1:C2"/>
    <mergeCell ref="D1:AI1"/>
    <mergeCell ref="A3:A7"/>
    <mergeCell ref="A8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2025-01-20T06:17:20Z</cp:lastPrinted>
  <dcterms:created xsi:type="dcterms:W3CDTF">2014-07-11T13:42:12Z</dcterms:created>
  <dcterms:modified xsi:type="dcterms:W3CDTF">2025-01-20T06:19:37Z</dcterms:modified>
</cp:coreProperties>
</file>