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20" yWindow="435" windowWidth="14115" windowHeight="7710" activeTab="3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52511" calcMode="manual"/>
</workbook>
</file>

<file path=xl/calcChain.xml><?xml version="1.0" encoding="utf-8"?>
<calcChain xmlns="http://schemas.openxmlformats.org/spreadsheetml/2006/main">
  <c r="N21" i="7" l="1"/>
  <c r="M21" i="7"/>
  <c r="U22" i="1" l="1"/>
  <c r="T21" i="1"/>
  <c r="T22" i="1" s="1"/>
  <c r="U21" i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U22" i="18" l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U24" i="18" s="1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I22" i="18" l="1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<sst xmlns="http://schemas.openxmlformats.org/spreadsheetml/2006/main" count="289" uniqueCount="70">
  <si>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</si>
  <si>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</si>
  <si>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</si>
  <si>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</si>
  <si>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</si>
  <si>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</si>
  <si>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</si>
  <si>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</si>
  <si>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</si>
  <si>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</si>
  <si>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</si>
  <si>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</si>
  <si>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</si>
  <si>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</si>
  <si>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</si>
  <si>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</si>
  <si>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</si>
  <si>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</si>
  <si>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</si>
  <si>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</si>
  <si>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</si>
  <si>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</si>
  <si>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</si>
  <si>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</si>
  <si>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</si>
  <si>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</si>
  <si>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</si>
  <si>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</si>
  <si>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</si>
  <si>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</si>
  <si>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</si>
  <si>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</si>
  <si>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</si>
  <si>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</si>
  <si>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</si>
  <si>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</si>
  <si>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</si>
  <si>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</si>
  <si>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</si>
  <si>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</si>
  <si>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</si>
  <si>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</si>
  <si>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</si>
  <si>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</si>
  <si>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</si>
  <si>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</si>
  <si>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</si>
  <si>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</si>
  <si>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</si>
  <si>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</si>
  <si>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</si>
  <si>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</si>
  <si>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</si>
  <si>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</si>
  <si>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компот из сухофр</t>
  </si>
  <si>
    <t>ряженка</t>
  </si>
  <si>
    <t>икра свекольная</t>
  </si>
  <si>
    <t>какао</t>
  </si>
  <si>
    <t>изюи</t>
  </si>
  <si>
    <t>мол сгущ</t>
  </si>
  <si>
    <t>лим кт</t>
  </si>
  <si>
    <t>каша ман мол</t>
  </si>
  <si>
    <t>чай с молоком</t>
  </si>
  <si>
    <t>пряник</t>
  </si>
  <si>
    <t>суп с гал со смет</t>
  </si>
  <si>
    <t>капуста тушёная</t>
  </si>
  <si>
    <t>курица отв</t>
  </si>
  <si>
    <t>яйцо вар</t>
  </si>
  <si>
    <t>курица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</si>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</sst>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28"/>
  <sheetViews>
    <sheetView view="pageBreakPreview" zoomScale="87" zoomScaleNormal="80" zoomScaleSheetLayoutView="87" workbookViewId="0">
      <selection activeCell="Q20" sqref="Q20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2" width="5.5703125" style="1" customWidth="1"/>
    <col min="33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48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52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58</v>
      </c>
      <c r="AE2" s="91" t="s">
        <v>68</v>
      </c>
      <c r="AF2" s="91" t="s">
        <v>63</v>
      </c>
      <c r="AG2" s="91" t="s">
        <v>55</v>
      </c>
      <c r="AH2" s="91" t="s">
        <v>60</v>
      </c>
      <c r="AI2" s="91" t="s">
        <v>48</v>
      </c>
      <c r="AJ2" s="91" t="s">
        <v>53</v>
      </c>
    </row>
    <row r="3" spans="1:36" ht="15" customHeight="1" x14ac:dyDescent="0.25">
      <c r="A3" s="130" t="s">
        <v>50</v>
      </c>
      <c r="B3" s="21">
        <v>0.18</v>
      </c>
      <c r="C3" s="106" t="s">
        <v>61</v>
      </c>
      <c r="D3" s="16">
        <v>9.5000000000000001E-2</v>
      </c>
      <c r="E3" s="16">
        <v>4.0000000000000001E-3</v>
      </c>
      <c r="F3" s="16">
        <v>4.0000000000000001E-3</v>
      </c>
      <c r="G3" s="16"/>
      <c r="H3" s="16"/>
      <c r="I3" s="16"/>
      <c r="J3" s="16">
        <v>2.9000000000000001E-2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0"/>
      <c r="B4" s="21">
        <v>0.18</v>
      </c>
      <c r="C4" s="107" t="s">
        <v>62</v>
      </c>
      <c r="D4" s="16">
        <v>9.5000000000000001E-2</v>
      </c>
      <c r="E4" s="16">
        <v>0.01</v>
      </c>
      <c r="F4" s="16"/>
      <c r="G4" s="16"/>
      <c r="H4" s="16"/>
      <c r="I4" s="16" t="s">
        <v>38</v>
      </c>
      <c r="J4" s="16"/>
      <c r="K4" s="16"/>
      <c r="L4" s="16"/>
      <c r="M4" s="16"/>
      <c r="N4" s="16"/>
      <c r="O4" s="16"/>
      <c r="P4" s="16"/>
      <c r="Q4" s="16"/>
      <c r="R4" s="16"/>
      <c r="S4" s="48"/>
      <c r="T4" s="22">
        <v>5.0000000000000001E-4</v>
      </c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0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0"/>
      <c r="B7" s="21">
        <v>0.04</v>
      </c>
      <c r="C7" s="107" t="s">
        <v>63</v>
      </c>
      <c r="D7" s="16"/>
      <c r="E7" s="16"/>
      <c r="F7" s="16"/>
      <c r="G7" s="16"/>
      <c r="H7" s="16"/>
      <c r="I7" s="16" t="s">
        <v>38</v>
      </c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46"/>
      <c r="Y7" s="16"/>
      <c r="Z7" s="16"/>
      <c r="AA7" s="16"/>
      <c r="AB7" s="16"/>
      <c r="AC7" s="16"/>
      <c r="AD7" s="16"/>
      <c r="AE7" s="102"/>
      <c r="AF7" s="102">
        <v>0.04</v>
      </c>
      <c r="AG7" s="102"/>
      <c r="AH7" s="102"/>
      <c r="AI7" s="102"/>
      <c r="AJ7" s="102"/>
    </row>
    <row r="8" spans="1:36" ht="15" customHeight="1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27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27"/>
      <c r="B12" s="21">
        <v>0.18</v>
      </c>
      <c r="C12" s="107" t="s">
        <v>64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7.4999999999999997E-2</v>
      </c>
      <c r="M12" s="16">
        <v>0.01</v>
      </c>
      <c r="N12" s="16"/>
      <c r="O12" s="16"/>
      <c r="P12" s="16"/>
      <c r="Q12" s="16"/>
      <c r="R12" s="16"/>
      <c r="S12" s="48">
        <v>0.25</v>
      </c>
      <c r="T12" s="22"/>
      <c r="U12" s="16">
        <v>5.0000000000000001E-3</v>
      </c>
      <c r="V12" s="16">
        <v>1.2E-2</v>
      </c>
      <c r="W12" s="16"/>
      <c r="X12" s="46"/>
      <c r="Y12" s="16">
        <v>0.02</v>
      </c>
      <c r="Z12" s="16"/>
      <c r="AA12" s="16"/>
      <c r="AB12" s="16"/>
      <c r="AC12" s="16"/>
      <c r="AD12" s="16"/>
      <c r="AE12" s="102"/>
      <c r="AF12" s="102"/>
      <c r="AG12" s="102"/>
      <c r="AH12" s="102"/>
      <c r="AI12" s="102"/>
      <c r="AJ12" s="102"/>
    </row>
    <row r="13" spans="1:36" ht="15" customHeight="1" x14ac:dyDescent="0.25">
      <c r="A13" s="127"/>
      <c r="B13" s="21">
        <v>0.15</v>
      </c>
      <c r="C13" s="107" t="s">
        <v>65</v>
      </c>
      <c r="D13" s="16"/>
      <c r="E13" s="16"/>
      <c r="F13" s="16"/>
      <c r="G13" s="16">
        <v>5.0000000000000001E-3</v>
      </c>
      <c r="H13" s="16"/>
      <c r="I13" s="16"/>
      <c r="J13" s="16"/>
      <c r="K13" s="16"/>
      <c r="L13" s="16"/>
      <c r="M13" s="16">
        <v>1.2E-2</v>
      </c>
      <c r="N13" s="16">
        <v>1.7999999999999999E-2</v>
      </c>
      <c r="O13" s="16">
        <v>0.21199999999999999</v>
      </c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5.0000000000000001E-3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27"/>
      <c r="B14" s="21">
        <v>0.08</v>
      </c>
      <c r="C14" s="107" t="s">
        <v>66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>
        <v>0.12</v>
      </c>
      <c r="AF14" s="102"/>
      <c r="AG14" s="102"/>
      <c r="AH14" s="102"/>
      <c r="AI14" s="102"/>
      <c r="AJ14" s="102"/>
    </row>
    <row r="15" spans="1:36" ht="15" customHeight="1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27" t="s">
        <v>2</v>
      </c>
      <c r="B18" s="21">
        <v>1</v>
      </c>
      <c r="C18" s="107" t="s">
        <v>67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46"/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7" ht="15" customHeight="1" x14ac:dyDescent="0.25">
      <c r="A19" s="127"/>
      <c r="B19" s="21">
        <v>0.2</v>
      </c>
      <c r="C19" s="107" t="s">
        <v>55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>
        <v>0.20499999999999999</v>
      </c>
      <c r="AH19" s="102"/>
      <c r="AI19" s="102"/>
      <c r="AJ19" s="102"/>
    </row>
    <row r="20" spans="1:37" ht="15" customHeight="1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0.19</v>
      </c>
      <c r="E21" s="27">
        <f t="shared" ref="E21:AJ21" si="0">SUM(E3:E20)</f>
        <v>2.4E-2</v>
      </c>
      <c r="F21" s="27">
        <f t="shared" si="0"/>
        <v>9.0000000000000011E-3</v>
      </c>
      <c r="G21" s="27">
        <f t="shared" si="0"/>
        <v>1.0999999999999999E-2</v>
      </c>
      <c r="H21" s="27">
        <f t="shared" si="0"/>
        <v>0.05</v>
      </c>
      <c r="I21" s="27">
        <f t="shared" si="0"/>
        <v>3.6999999999999998E-2</v>
      </c>
      <c r="J21" s="27">
        <f t="shared" si="0"/>
        <v>2.9000000000000001E-2</v>
      </c>
      <c r="K21" s="27">
        <f t="shared" si="0"/>
        <v>0</v>
      </c>
      <c r="L21" s="27">
        <f t="shared" si="0"/>
        <v>7.4999999999999997E-2</v>
      </c>
      <c r="M21" s="27">
        <f t="shared" si="0"/>
        <v>3.5000000000000003E-2</v>
      </c>
      <c r="N21" s="27">
        <f t="shared" si="0"/>
        <v>1.7999999999999999E-2</v>
      </c>
      <c r="O21" s="27">
        <f t="shared" si="0"/>
        <v>0.21199999999999999</v>
      </c>
      <c r="P21" s="27">
        <f t="shared" si="0"/>
        <v>0</v>
      </c>
      <c r="Q21" s="27">
        <f t="shared" si="0"/>
        <v>0.06</v>
      </c>
      <c r="R21" s="27">
        <f t="shared" si="0"/>
        <v>8.0000000000000002E-3</v>
      </c>
      <c r="S21" s="27">
        <f t="shared" si="0"/>
        <v>1.25</v>
      </c>
      <c r="T21" s="27">
        <f t="shared" si="0"/>
        <v>5.0000000000000001E-4</v>
      </c>
      <c r="U21" s="27">
        <f t="shared" si="0"/>
        <v>5.0000000000000001E-3</v>
      </c>
      <c r="V21" s="27">
        <f t="shared" si="0"/>
        <v>1.2E-2</v>
      </c>
      <c r="W21" s="27">
        <f t="shared" si="0"/>
        <v>0</v>
      </c>
      <c r="X21" s="27"/>
      <c r="Y21" s="27">
        <f t="shared" si="0"/>
        <v>0.02</v>
      </c>
      <c r="Z21" s="27">
        <f t="shared" si="0"/>
        <v>0</v>
      </c>
      <c r="AA21" s="27">
        <f t="shared" si="0"/>
        <v>0</v>
      </c>
      <c r="AB21" s="27">
        <f t="shared" si="0"/>
        <v>1.3000000000000001E-2</v>
      </c>
      <c r="AC21" s="27">
        <f t="shared" si="0"/>
        <v>0</v>
      </c>
      <c r="AD21" s="27">
        <f t="shared" si="0"/>
        <v>0</v>
      </c>
      <c r="AE21" s="27">
        <f t="shared" si="0"/>
        <v>0.12</v>
      </c>
      <c r="AF21" s="27">
        <f t="shared" si="0"/>
        <v>0.04</v>
      </c>
      <c r="AG21" s="27">
        <f t="shared" si="0"/>
        <v>0.20499999999999999</v>
      </c>
      <c r="AH21" s="27">
        <f t="shared" si="0"/>
        <v>0</v>
      </c>
      <c r="AI21" s="27">
        <f t="shared" si="0"/>
        <v>0</v>
      </c>
      <c r="AJ21" s="27">
        <f t="shared" si="0"/>
        <v>0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6.65</v>
      </c>
      <c r="E22" s="76">
        <f>E21*$D27</f>
        <v>0.84</v>
      </c>
      <c r="F22" s="76">
        <f>F21*$D27</f>
        <v>0.31500000000000006</v>
      </c>
      <c r="G22" s="76">
        <f t="shared" ref="G22:AE22" si="1">G21*$D27</f>
        <v>0.38499999999999995</v>
      </c>
      <c r="H22" s="76">
        <f>H21*$D27</f>
        <v>1.75</v>
      </c>
      <c r="I22" s="76">
        <f>I21*$D27</f>
        <v>1.2949999999999999</v>
      </c>
      <c r="J22" s="76">
        <f>J21*$D27</f>
        <v>1.0150000000000001</v>
      </c>
      <c r="K22" s="76">
        <f>K21*$D27</f>
        <v>0</v>
      </c>
      <c r="L22" s="76">
        <f t="shared" si="1"/>
        <v>2.625</v>
      </c>
      <c r="M22" s="76">
        <f t="shared" si="1"/>
        <v>1.2250000000000001</v>
      </c>
      <c r="N22" s="76">
        <f t="shared" si="1"/>
        <v>0.63</v>
      </c>
      <c r="O22" s="76">
        <f t="shared" si="1"/>
        <v>7.42</v>
      </c>
      <c r="P22" s="76">
        <f>P21*$D27</f>
        <v>0</v>
      </c>
      <c r="Q22" s="76">
        <f t="shared" si="1"/>
        <v>2.1</v>
      </c>
      <c r="R22" s="76">
        <f t="shared" si="1"/>
        <v>0.28000000000000003</v>
      </c>
      <c r="S22" s="125">
        <f t="shared" si="1"/>
        <v>43.75</v>
      </c>
      <c r="T22" s="76">
        <f t="shared" si="1"/>
        <v>1.7500000000000002E-2</v>
      </c>
      <c r="U22" s="76">
        <f t="shared" si="1"/>
        <v>0.17500000000000002</v>
      </c>
      <c r="V22" s="76">
        <f t="shared" si="1"/>
        <v>0.42</v>
      </c>
      <c r="W22" s="76">
        <f t="shared" si="1"/>
        <v>0</v>
      </c>
      <c r="X22" s="76"/>
      <c r="Y22" s="76">
        <f t="shared" si="1"/>
        <v>0.70000000000000007</v>
      </c>
      <c r="Z22" s="76">
        <f t="shared" si="1"/>
        <v>0</v>
      </c>
      <c r="AA22" s="76">
        <f t="shared" si="1"/>
        <v>0</v>
      </c>
      <c r="AB22" s="76">
        <f t="shared" si="1"/>
        <v>0.45500000000000002</v>
      </c>
      <c r="AC22" s="76">
        <f t="shared" si="1"/>
        <v>0</v>
      </c>
      <c r="AD22" s="76">
        <f t="shared" si="1"/>
        <v>0</v>
      </c>
      <c r="AE22" s="76">
        <f t="shared" si="1"/>
        <v>4.2</v>
      </c>
      <c r="AF22" s="76">
        <v>1.67</v>
      </c>
      <c r="AG22" s="76">
        <v>10.6</v>
      </c>
      <c r="AH22" s="76"/>
      <c r="AI22" s="76"/>
      <c r="AJ22" s="76"/>
    </row>
    <row r="23" spans="1:37" ht="20.100000000000001" customHeight="1" x14ac:dyDescent="0.25">
      <c r="A23" s="24"/>
      <c r="B23" s="25"/>
      <c r="C23" s="29" t="s">
        <v>4</v>
      </c>
      <c r="D23" s="30">
        <v>98.6</v>
      </c>
      <c r="E23" s="30">
        <v>68.400000000000006</v>
      </c>
      <c r="F23" s="30">
        <v>917.3</v>
      </c>
      <c r="G23" s="30">
        <v>116</v>
      </c>
      <c r="H23" s="30">
        <v>100</v>
      </c>
      <c r="I23" s="30">
        <v>58.19</v>
      </c>
      <c r="J23" s="30">
        <v>48.7</v>
      </c>
      <c r="K23" s="30">
        <v>289.39999999999998</v>
      </c>
      <c r="L23" s="30">
        <v>34</v>
      </c>
      <c r="M23" s="30">
        <v>35.4</v>
      </c>
      <c r="N23" s="30">
        <v>37.5</v>
      </c>
      <c r="O23" s="30">
        <v>36.9</v>
      </c>
      <c r="P23" s="30">
        <v>503.6</v>
      </c>
      <c r="Q23" s="30">
        <v>38.9</v>
      </c>
      <c r="R23" s="30">
        <v>144.5</v>
      </c>
      <c r="S23" s="30">
        <v>9.5</v>
      </c>
      <c r="T23" s="30">
        <v>561.79999999999995</v>
      </c>
      <c r="U23" s="30">
        <v>13.8</v>
      </c>
      <c r="V23" s="30">
        <v>257.7</v>
      </c>
      <c r="W23" s="30">
        <v>128.19999999999999</v>
      </c>
      <c r="X23" s="30">
        <v>130.4</v>
      </c>
      <c r="Y23" s="30">
        <v>39.6</v>
      </c>
      <c r="Z23" s="30">
        <v>596.29999999999995</v>
      </c>
      <c r="AA23" s="30">
        <v>70.900000000000006</v>
      </c>
      <c r="AB23" s="30">
        <v>162.1</v>
      </c>
      <c r="AC23" s="30">
        <v>134.88</v>
      </c>
      <c r="AD23" s="30">
        <v>208.4</v>
      </c>
      <c r="AE23" s="101">
        <v>203.8</v>
      </c>
      <c r="AF23" s="3">
        <v>171.8</v>
      </c>
      <c r="AG23" s="3">
        <v>97.69</v>
      </c>
      <c r="AH23" s="3">
        <v>25</v>
      </c>
      <c r="AI23" s="3">
        <v>341.89</v>
      </c>
      <c r="AJ23" s="3">
        <v>233.1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655.68999999999994</v>
      </c>
      <c r="E24" s="32">
        <f t="shared" ref="E24:AJ24" si="2">E22*E23</f>
        <v>57.456000000000003</v>
      </c>
      <c r="F24" s="32">
        <f t="shared" si="2"/>
        <v>288.94950000000006</v>
      </c>
      <c r="G24" s="32">
        <f t="shared" si="2"/>
        <v>44.66</v>
      </c>
      <c r="H24" s="32">
        <f t="shared" si="2"/>
        <v>175</v>
      </c>
      <c r="I24" s="32">
        <f t="shared" si="2"/>
        <v>75.356049999999996</v>
      </c>
      <c r="J24" s="32">
        <f t="shared" si="2"/>
        <v>49.430500000000009</v>
      </c>
      <c r="K24" s="32">
        <f t="shared" si="2"/>
        <v>0</v>
      </c>
      <c r="L24" s="32">
        <f t="shared" si="2"/>
        <v>89.25</v>
      </c>
      <c r="M24" s="32">
        <f t="shared" si="2"/>
        <v>43.365000000000002</v>
      </c>
      <c r="N24" s="32">
        <f t="shared" si="2"/>
        <v>23.625</v>
      </c>
      <c r="O24" s="32">
        <f t="shared" si="2"/>
        <v>273.798</v>
      </c>
      <c r="P24" s="32">
        <f t="shared" si="2"/>
        <v>0</v>
      </c>
      <c r="Q24" s="32">
        <f t="shared" si="2"/>
        <v>81.69</v>
      </c>
      <c r="R24" s="32">
        <f t="shared" si="2"/>
        <v>40.46</v>
      </c>
      <c r="S24" s="32">
        <v>0.98</v>
      </c>
      <c r="T24" s="32">
        <f t="shared" si="2"/>
        <v>9.8315000000000001</v>
      </c>
      <c r="U24" s="32">
        <f t="shared" si="2"/>
        <v>2.4150000000000005</v>
      </c>
      <c r="V24" s="32">
        <f t="shared" si="2"/>
        <v>108.23399999999999</v>
      </c>
      <c r="W24" s="32">
        <f t="shared" si="2"/>
        <v>0</v>
      </c>
      <c r="X24" s="32">
        <f t="shared" si="2"/>
        <v>0</v>
      </c>
      <c r="Y24" s="32">
        <f t="shared" si="2"/>
        <v>27.720000000000002</v>
      </c>
      <c r="Z24" s="32">
        <f t="shared" si="2"/>
        <v>0</v>
      </c>
      <c r="AA24" s="32">
        <f t="shared" si="2"/>
        <v>0</v>
      </c>
      <c r="AB24" s="32">
        <f t="shared" si="2"/>
        <v>73.755499999999998</v>
      </c>
      <c r="AC24" s="32">
        <f t="shared" si="2"/>
        <v>0</v>
      </c>
      <c r="AD24" s="32">
        <f t="shared" si="2"/>
        <v>0</v>
      </c>
      <c r="AE24" s="32">
        <f t="shared" si="2"/>
        <v>855.96</v>
      </c>
      <c r="AF24" s="32">
        <f t="shared" si="2"/>
        <v>286.90600000000001</v>
      </c>
      <c r="AG24" s="32">
        <f t="shared" si="2"/>
        <v>1035.5139999999999</v>
      </c>
      <c r="AH24" s="32">
        <f t="shared" si="2"/>
        <v>0</v>
      </c>
      <c r="AI24" s="32">
        <f t="shared" si="2"/>
        <v>0</v>
      </c>
      <c r="AJ24" s="32">
        <f t="shared" si="2"/>
        <v>0</v>
      </c>
    </row>
    <row r="25" spans="1:37" ht="20.100000000000001" customHeight="1" x14ac:dyDescent="0.25">
      <c r="A25" s="24"/>
      <c r="B25" s="25"/>
      <c r="C25" s="33" t="s">
        <v>11</v>
      </c>
      <c r="D25" s="132">
        <f>SUM(D24:AJ24)</f>
        <v>4300.0460499999999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33">
        <f>D25/D27</f>
        <v>122.85845857142857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35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31"/>
      <c r="AF28" s="131"/>
      <c r="AG28" s="131"/>
      <c r="AH28" s="9"/>
      <c r="AI28" s="49"/>
    </row>
  </sheetData>
  <mergeCells count="13">
    <mergeCell ref="AE28:AG28"/>
    <mergeCell ref="D25:E25"/>
    <mergeCell ref="D26:E26"/>
    <mergeCell ref="D1:AJ1"/>
    <mergeCell ref="O27:P27"/>
    <mergeCell ref="R27:V27"/>
    <mergeCell ref="AB27:AC27"/>
    <mergeCell ref="A18:A20"/>
    <mergeCell ref="C1:C2"/>
    <mergeCell ref="A1:A2"/>
    <mergeCell ref="A3:A7"/>
    <mergeCell ref="A8:A10"/>
    <mergeCell ref="A11:A1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J29"/>
  <sheetViews>
    <sheetView topLeftCell="A2" workbookViewId="0">
      <selection activeCell="Q20" sqref="Q20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" customWidth="1"/>
    <col min="35" max="35" width="4.5703125" customWidth="1"/>
    <col min="36" max="36" width="4.7109375" customWidth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38.25" customHeight="1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52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68</v>
      </c>
      <c r="AF2" s="117" t="s">
        <v>63</v>
      </c>
      <c r="AG2" s="117" t="s">
        <v>55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0" t="s">
        <v>50</v>
      </c>
      <c r="B3" s="21">
        <v>0.18</v>
      </c>
      <c r="C3" s="106" t="s">
        <v>61</v>
      </c>
      <c r="D3" s="16">
        <v>9.5000000000000001E-2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0"/>
      <c r="B4" s="21">
        <v>0.18</v>
      </c>
      <c r="C4" s="107" t="s">
        <v>62</v>
      </c>
      <c r="D4" s="16">
        <v>9.5000000000000001E-2</v>
      </c>
      <c r="E4" s="16">
        <v>0.01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48"/>
      <c r="T4" s="22">
        <v>5.0000000000000001E-3</v>
      </c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0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0"/>
      <c r="B7" s="21">
        <v>0.04</v>
      </c>
      <c r="C7" s="107" t="s">
        <v>63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46"/>
      <c r="Y7" s="16"/>
      <c r="Z7" s="16"/>
      <c r="AA7" s="16"/>
      <c r="AB7" s="16"/>
      <c r="AC7" s="16"/>
      <c r="AD7" s="16"/>
      <c r="AE7" s="102"/>
      <c r="AF7" s="102">
        <v>0.04</v>
      </c>
      <c r="AG7" s="102"/>
      <c r="AH7" s="102"/>
      <c r="AI7" s="102"/>
      <c r="AJ7" s="102"/>
    </row>
    <row r="8" spans="1:36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38</v>
      </c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27" t="s">
        <v>1</v>
      </c>
      <c r="B11" s="21">
        <v>0.06</v>
      </c>
      <c r="C11" s="107" t="s">
        <v>56</v>
      </c>
      <c r="D11" s="16"/>
      <c r="E11" s="16" t="s">
        <v>69</v>
      </c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27"/>
      <c r="B12" s="21">
        <v>0.18</v>
      </c>
      <c r="C12" s="107" t="s">
        <v>64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7.4999999999999997E-2</v>
      </c>
      <c r="M12" s="16">
        <v>0.01</v>
      </c>
      <c r="N12" s="16"/>
      <c r="O12" s="16"/>
      <c r="P12" s="16"/>
      <c r="Q12" s="16"/>
      <c r="R12" s="16"/>
      <c r="S12" s="48">
        <v>1</v>
      </c>
      <c r="T12" s="22"/>
      <c r="U12" s="16">
        <v>5.0000000000000001E-3</v>
      </c>
      <c r="V12" s="16">
        <v>0.01</v>
      </c>
      <c r="W12" s="16"/>
      <c r="X12" s="46"/>
      <c r="Y12" s="16">
        <v>0.02</v>
      </c>
      <c r="Z12" s="16"/>
      <c r="AA12" s="16"/>
      <c r="AB12" s="16"/>
      <c r="AC12" s="16"/>
      <c r="AD12" s="16"/>
      <c r="AE12" s="102"/>
      <c r="AF12" s="102"/>
      <c r="AG12" s="102"/>
      <c r="AH12" s="102"/>
      <c r="AI12" s="102"/>
      <c r="AJ12" s="102"/>
    </row>
    <row r="13" spans="1:36" x14ac:dyDescent="0.25">
      <c r="A13" s="127"/>
      <c r="B13" s="21">
        <v>0.15</v>
      </c>
      <c r="C13" s="107" t="s">
        <v>65</v>
      </c>
      <c r="D13" s="16"/>
      <c r="E13" s="16"/>
      <c r="F13" s="16"/>
      <c r="G13" s="16">
        <v>5.0000000000000001E-3</v>
      </c>
      <c r="H13" s="16"/>
      <c r="I13" s="16"/>
      <c r="J13" s="16"/>
      <c r="K13" s="16"/>
      <c r="L13" s="16"/>
      <c r="M13" s="16">
        <v>1.2E-2</v>
      </c>
      <c r="N13" s="16">
        <v>1.7999999999999999E-2</v>
      </c>
      <c r="O13" s="16">
        <v>0.21199999999999999</v>
      </c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5.0000000000000001E-3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x14ac:dyDescent="0.25">
      <c r="A14" s="127"/>
      <c r="B14" s="21">
        <v>0.08</v>
      </c>
      <c r="C14" s="107" t="s">
        <v>66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>
        <v>0.12</v>
      </c>
      <c r="AF14" s="102"/>
      <c r="AG14" s="102"/>
      <c r="AH14" s="102"/>
      <c r="AI14" s="102"/>
      <c r="AJ14" s="102"/>
    </row>
    <row r="15" spans="1:36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27" t="s">
        <v>2</v>
      </c>
      <c r="B18" s="21">
        <v>1</v>
      </c>
      <c r="C18" s="107" t="s">
        <v>67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46"/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x14ac:dyDescent="0.25">
      <c r="A19" s="127"/>
      <c r="B19" s="21">
        <v>0.2</v>
      </c>
      <c r="C19" s="107" t="s">
        <v>55</v>
      </c>
      <c r="D19" s="16"/>
      <c r="E19" s="16"/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>
        <v>0.22500000000000001</v>
      </c>
      <c r="AH19" s="102"/>
      <c r="AI19" s="102"/>
      <c r="AJ19" s="102"/>
    </row>
    <row r="20" spans="1:36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0.19</v>
      </c>
      <c r="E21" s="110">
        <f t="shared" ref="E21:AJ21" si="0">SUM(E3:E20)</f>
        <v>2.4E-2</v>
      </c>
      <c r="F21" s="110">
        <f t="shared" si="0"/>
        <v>9.0000000000000011E-3</v>
      </c>
      <c r="G21" s="110">
        <f t="shared" si="0"/>
        <v>1.0999999999999999E-2</v>
      </c>
      <c r="H21" s="110">
        <f t="shared" si="0"/>
        <v>0.05</v>
      </c>
      <c r="I21" s="110">
        <f t="shared" si="0"/>
        <v>3.6999999999999998E-2</v>
      </c>
      <c r="J21" s="110">
        <f t="shared" si="0"/>
        <v>2.8000000000000001E-2</v>
      </c>
      <c r="K21" s="110">
        <f t="shared" si="0"/>
        <v>0</v>
      </c>
      <c r="L21" s="110">
        <f t="shared" si="0"/>
        <v>7.4999999999999997E-2</v>
      </c>
      <c r="M21" s="110">
        <f t="shared" si="0"/>
        <v>3.5000000000000003E-2</v>
      </c>
      <c r="N21" s="110">
        <f t="shared" si="0"/>
        <v>1.7999999999999999E-2</v>
      </c>
      <c r="O21" s="110">
        <f t="shared" si="0"/>
        <v>0.21199999999999999</v>
      </c>
      <c r="P21" s="110">
        <f t="shared" si="0"/>
        <v>0</v>
      </c>
      <c r="Q21" s="110">
        <f t="shared" si="0"/>
        <v>0.06</v>
      </c>
      <c r="R21" s="110">
        <f t="shared" si="0"/>
        <v>8.0000000000000002E-3</v>
      </c>
      <c r="S21" s="110">
        <f t="shared" si="0"/>
        <v>2</v>
      </c>
      <c r="T21" s="110">
        <f t="shared" si="0"/>
        <v>5.0000000000000001E-3</v>
      </c>
      <c r="U21" s="110">
        <f t="shared" si="0"/>
        <v>5.0000000000000001E-3</v>
      </c>
      <c r="V21" s="110">
        <f t="shared" si="0"/>
        <v>0.01</v>
      </c>
      <c r="W21" s="110">
        <f t="shared" si="0"/>
        <v>0</v>
      </c>
      <c r="X21" s="110">
        <f t="shared" si="0"/>
        <v>0</v>
      </c>
      <c r="Y21" s="110">
        <f t="shared" si="0"/>
        <v>0.02</v>
      </c>
      <c r="Z21" s="110">
        <f t="shared" si="0"/>
        <v>0</v>
      </c>
      <c r="AA21" s="110">
        <f t="shared" si="0"/>
        <v>0</v>
      </c>
      <c r="AB21" s="110">
        <f t="shared" si="0"/>
        <v>1.3000000000000001E-2</v>
      </c>
      <c r="AC21" s="110">
        <f t="shared" si="0"/>
        <v>0</v>
      </c>
      <c r="AD21" s="110">
        <f t="shared" si="0"/>
        <v>0</v>
      </c>
      <c r="AE21" s="110">
        <f t="shared" si="0"/>
        <v>0.12</v>
      </c>
      <c r="AF21" s="110">
        <f t="shared" si="0"/>
        <v>0.04</v>
      </c>
      <c r="AG21" s="110">
        <f t="shared" si="0"/>
        <v>0.22500000000000001</v>
      </c>
      <c r="AH21" s="110">
        <f t="shared" si="0"/>
        <v>0</v>
      </c>
      <c r="AI21" s="110">
        <f t="shared" si="0"/>
        <v>0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0.19</v>
      </c>
      <c r="E22" s="112">
        <f>E21*$D27</f>
        <v>2.4E-2</v>
      </c>
      <c r="F22" s="112">
        <f>F21*$D27</f>
        <v>9.0000000000000011E-3</v>
      </c>
      <c r="G22" s="118">
        <f t="shared" ref="G22:U22" si="1">G21*$D27</f>
        <v>1.0999999999999999E-2</v>
      </c>
      <c r="H22" s="112">
        <f>H21*$D27</f>
        <v>0.05</v>
      </c>
      <c r="I22" s="112">
        <f>I21*$D27</f>
        <v>3.6999999999999998E-2</v>
      </c>
      <c r="J22" s="112">
        <f>J21*$D27</f>
        <v>2.8000000000000001E-2</v>
      </c>
      <c r="K22" s="118">
        <f>K21*$D27</f>
        <v>0</v>
      </c>
      <c r="L22" s="112">
        <f t="shared" si="1"/>
        <v>7.4999999999999997E-2</v>
      </c>
      <c r="M22" s="112">
        <f t="shared" si="1"/>
        <v>3.5000000000000003E-2</v>
      </c>
      <c r="N22" s="112">
        <f t="shared" si="1"/>
        <v>1.7999999999999999E-2</v>
      </c>
      <c r="O22" s="112">
        <f t="shared" si="1"/>
        <v>0.21199999999999999</v>
      </c>
      <c r="P22" s="112">
        <f>P21*$D27</f>
        <v>0</v>
      </c>
      <c r="Q22" s="112">
        <f t="shared" si="1"/>
        <v>0.06</v>
      </c>
      <c r="R22" s="112">
        <f t="shared" si="1"/>
        <v>8.0000000000000002E-3</v>
      </c>
      <c r="S22" s="113">
        <f>S21*$D27</f>
        <v>2</v>
      </c>
      <c r="T22" s="114">
        <f t="shared" si="1"/>
        <v>5.0000000000000001E-3</v>
      </c>
      <c r="U22" s="114">
        <f t="shared" si="1"/>
        <v>5.0000000000000001E-3</v>
      </c>
      <c r="V22" s="118">
        <f>V21*$D27</f>
        <v>0.01</v>
      </c>
      <c r="W22" s="112">
        <f>W21*$D27</f>
        <v>0</v>
      </c>
      <c r="X22" s="114"/>
      <c r="Y22" s="118">
        <f>Y21*$D27</f>
        <v>0.02</v>
      </c>
      <c r="Z22" s="112">
        <f>Z21*D27</f>
        <v>0</v>
      </c>
      <c r="AA22" s="112">
        <f>AA21*$D27</f>
        <v>0</v>
      </c>
      <c r="AB22" s="118">
        <f t="shared" ref="AB22:AJ22" si="2">AB21*$D27</f>
        <v>1.3000000000000001E-2</v>
      </c>
      <c r="AC22" s="112">
        <f t="shared" si="2"/>
        <v>0</v>
      </c>
      <c r="AD22" s="112">
        <f t="shared" si="2"/>
        <v>0</v>
      </c>
      <c r="AE22" s="112">
        <f t="shared" si="2"/>
        <v>0.12</v>
      </c>
      <c r="AF22" s="112">
        <f t="shared" si="2"/>
        <v>0.04</v>
      </c>
      <c r="AG22" s="118">
        <f t="shared" si="2"/>
        <v>0.22500000000000001</v>
      </c>
      <c r="AH22" s="112">
        <f t="shared" si="2"/>
        <v>0</v>
      </c>
      <c r="AI22" s="112">
        <f t="shared" si="2"/>
        <v>0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101.4</v>
      </c>
      <c r="E23" s="115">
        <v>68.8</v>
      </c>
      <c r="F23" s="115">
        <v>917.3</v>
      </c>
      <c r="G23" s="115">
        <v>116</v>
      </c>
      <c r="H23" s="115">
        <v>100</v>
      </c>
      <c r="I23" s="115">
        <v>58.19</v>
      </c>
      <c r="J23" s="115">
        <v>48.7</v>
      </c>
      <c r="K23" s="115">
        <v>289.39999999999998</v>
      </c>
      <c r="L23" s="115">
        <v>36.700000000000003</v>
      </c>
      <c r="M23" s="115">
        <v>35.4</v>
      </c>
      <c r="N23" s="115">
        <v>36.700000000000003</v>
      </c>
      <c r="O23" s="115">
        <v>36.9</v>
      </c>
      <c r="P23" s="115">
        <v>503.6</v>
      </c>
      <c r="Q23" s="115">
        <v>38.9</v>
      </c>
      <c r="R23" s="115">
        <v>144.5</v>
      </c>
      <c r="S23" s="115">
        <v>9.5</v>
      </c>
      <c r="T23" s="115">
        <v>554.6</v>
      </c>
      <c r="U23" s="115">
        <v>13.8</v>
      </c>
      <c r="V23" s="115">
        <v>257.7</v>
      </c>
      <c r="W23" s="115">
        <v>128.19999999999999</v>
      </c>
      <c r="X23" s="115">
        <v>110.09</v>
      </c>
      <c r="Y23" s="115">
        <v>39.6</v>
      </c>
      <c r="Z23" s="115">
        <v>596.29999999999995</v>
      </c>
      <c r="AA23" s="115">
        <v>70.900000000000006</v>
      </c>
      <c r="AB23" s="115">
        <v>162.1</v>
      </c>
      <c r="AC23" s="115">
        <v>134.9</v>
      </c>
      <c r="AD23" s="115">
        <v>189.9</v>
      </c>
      <c r="AE23" s="55">
        <v>203.8</v>
      </c>
      <c r="AF23" s="55">
        <v>171.8</v>
      </c>
      <c r="AG23" s="55">
        <v>97.69</v>
      </c>
      <c r="AH23" s="55">
        <v>340.39</v>
      </c>
      <c r="AI23" s="55">
        <v>216.3</v>
      </c>
      <c r="AJ23" s="55">
        <v>134.85</v>
      </c>
    </row>
    <row r="24" spans="1:36" x14ac:dyDescent="0.25">
      <c r="A24" s="24"/>
      <c r="B24" s="25"/>
      <c r="C24" s="31" t="s">
        <v>5</v>
      </c>
      <c r="D24" s="116">
        <f>D22*D23</f>
        <v>19.266000000000002</v>
      </c>
      <c r="E24" s="116">
        <f t="shared" ref="E24:AJ24" si="3">E22*E23</f>
        <v>1.6512</v>
      </c>
      <c r="F24" s="116">
        <f t="shared" si="3"/>
        <v>8.2557000000000009</v>
      </c>
      <c r="G24" s="116">
        <f t="shared" si="3"/>
        <v>1.276</v>
      </c>
      <c r="H24" s="116">
        <f t="shared" si="3"/>
        <v>5</v>
      </c>
      <c r="I24" s="116">
        <f t="shared" si="3"/>
        <v>2.1530299999999998</v>
      </c>
      <c r="J24" s="116">
        <f t="shared" si="3"/>
        <v>1.3636000000000001</v>
      </c>
      <c r="K24" s="116">
        <f t="shared" si="3"/>
        <v>0</v>
      </c>
      <c r="L24" s="116">
        <f t="shared" si="3"/>
        <v>2.7524999999999999</v>
      </c>
      <c r="M24" s="116">
        <f t="shared" si="3"/>
        <v>1.2390000000000001</v>
      </c>
      <c r="N24" s="116">
        <f t="shared" si="3"/>
        <v>0.66059999999999997</v>
      </c>
      <c r="O24" s="116">
        <f t="shared" si="3"/>
        <v>7.8227999999999991</v>
      </c>
      <c r="P24" s="123">
        <f t="shared" si="3"/>
        <v>0</v>
      </c>
      <c r="Q24" s="116">
        <f t="shared" si="3"/>
        <v>2.3339999999999996</v>
      </c>
      <c r="R24" s="116">
        <f t="shared" si="3"/>
        <v>1.1559999999999999</v>
      </c>
      <c r="S24" s="116">
        <f t="shared" si="3"/>
        <v>19</v>
      </c>
      <c r="T24" s="116">
        <f t="shared" si="3"/>
        <v>2.7730000000000001</v>
      </c>
      <c r="U24" s="116">
        <f t="shared" si="3"/>
        <v>6.9000000000000006E-2</v>
      </c>
      <c r="V24" s="116">
        <f t="shared" si="3"/>
        <v>2.577</v>
      </c>
      <c r="W24" s="116">
        <f t="shared" si="3"/>
        <v>0</v>
      </c>
      <c r="X24" s="116">
        <f t="shared" si="3"/>
        <v>0</v>
      </c>
      <c r="Y24" s="116">
        <f t="shared" si="3"/>
        <v>0.79200000000000004</v>
      </c>
      <c r="Z24" s="116">
        <f t="shared" si="3"/>
        <v>0</v>
      </c>
      <c r="AA24" s="116">
        <f t="shared" si="3"/>
        <v>0</v>
      </c>
      <c r="AB24" s="116">
        <f t="shared" si="3"/>
        <v>2.1073</v>
      </c>
      <c r="AC24" s="116">
        <f t="shared" si="3"/>
        <v>0</v>
      </c>
      <c r="AD24" s="116">
        <f t="shared" si="3"/>
        <v>0</v>
      </c>
      <c r="AE24" s="116">
        <f t="shared" si="3"/>
        <v>24.456</v>
      </c>
      <c r="AF24" s="116">
        <f t="shared" si="3"/>
        <v>6.8720000000000008</v>
      </c>
      <c r="AG24" s="116">
        <f t="shared" si="3"/>
        <v>21.980250000000002</v>
      </c>
      <c r="AH24" s="116">
        <f t="shared" si="3"/>
        <v>0</v>
      </c>
      <c r="AI24" s="116">
        <f t="shared" si="3"/>
        <v>0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32">
        <f>SUM(D24:AJ24)</f>
        <v>135.55698000000001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33">
        <f>D25/D27</f>
        <v>135.55698000000001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31"/>
      <c r="AF28" s="131"/>
      <c r="AG28" s="131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E28:AG28"/>
    <mergeCell ref="A18:A20"/>
    <mergeCell ref="D25:E25"/>
    <mergeCell ref="D26:E26"/>
    <mergeCell ref="O27:P27"/>
    <mergeCell ref="R27:V27"/>
    <mergeCell ref="AB27:AC27"/>
    <mergeCell ref="A11:A17"/>
    <mergeCell ref="A1:A2"/>
    <mergeCell ref="C1:C2"/>
    <mergeCell ref="D1:AJ1"/>
    <mergeCell ref="A3:A7"/>
    <mergeCell ref="A8:A1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O52"/>
  <sheetViews>
    <sheetView zoomScale="90" zoomScaleNormal="90" workbookViewId="0">
      <selection activeCell="Q20" sqref="Q20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2"/>
      <c r="B1" s="144"/>
      <c r="C1" s="146" t="s">
        <v>7</v>
      </c>
      <c r="D1" s="147" t="s">
        <v>7</v>
      </c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8"/>
    </row>
    <row r="2" spans="1:67" ht="44.25" customHeight="1" x14ac:dyDescent="0.25">
      <c r="A2" s="143"/>
      <c r="B2" s="145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52</v>
      </c>
      <c r="K2" s="63" t="s">
        <v>57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68</v>
      </c>
      <c r="AE2" s="100" t="s">
        <v>63</v>
      </c>
      <c r="AF2" s="91" t="s">
        <v>55</v>
      </c>
      <c r="AG2" s="91" t="s">
        <v>48</v>
      </c>
      <c r="AH2" s="91" t="s">
        <v>53</v>
      </c>
      <c r="AI2" s="91" t="s">
        <v>59</v>
      </c>
      <c r="AJ2" s="91" t="s">
        <v>49</v>
      </c>
    </row>
    <row r="3" spans="1:67" ht="15" customHeight="1" x14ac:dyDescent="0.25">
      <c r="A3" s="149" t="s">
        <v>50</v>
      </c>
      <c r="B3" s="55">
        <v>0.13</v>
      </c>
      <c r="C3" t="s">
        <v>61</v>
      </c>
      <c r="D3" s="16">
        <v>7.0000000000000007E-2</v>
      </c>
      <c r="E3" s="16">
        <v>3.0000000000000001E-3</v>
      </c>
      <c r="F3" s="16">
        <v>3.0000000000000001E-3</v>
      </c>
      <c r="G3" s="16"/>
      <c r="H3" s="16"/>
      <c r="I3" s="16"/>
      <c r="J3" s="16">
        <v>0.02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0"/>
      <c r="B4" s="55">
        <v>0.15</v>
      </c>
      <c r="C4" s="108" t="s">
        <v>62</v>
      </c>
      <c r="D4" s="16">
        <v>7.4999999999999997E-2</v>
      </c>
      <c r="E4" s="16">
        <v>0.01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68"/>
      <c r="T4" s="79">
        <v>5.0000000000000001E-4</v>
      </c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0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0"/>
      <c r="B6" s="55"/>
      <c r="C6" s="108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1"/>
      <c r="B7" s="55">
        <v>0.03</v>
      </c>
      <c r="C7" s="108" t="s">
        <v>63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/>
      <c r="X7" s="16"/>
      <c r="Y7" s="16"/>
      <c r="Z7" s="16"/>
      <c r="AA7" s="16"/>
      <c r="AB7" s="16"/>
      <c r="AC7" s="16"/>
      <c r="AD7" s="16"/>
      <c r="AE7" s="102">
        <v>0.03</v>
      </c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8.0000000000000002E-3</v>
      </c>
      <c r="N11" s="16"/>
      <c r="O11" s="16"/>
      <c r="P11" s="16"/>
      <c r="Q11" s="16">
        <v>0.04</v>
      </c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>
        <v>5.0000000000000001E-3</v>
      </c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64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0.05</v>
      </c>
      <c r="M12" s="16">
        <v>7.0000000000000001E-3</v>
      </c>
      <c r="N12" s="16"/>
      <c r="O12" s="16"/>
      <c r="P12" s="16"/>
      <c r="Q12" s="16"/>
      <c r="R12" s="16"/>
      <c r="S12" s="68">
        <v>0.2</v>
      </c>
      <c r="T12" s="71"/>
      <c r="U12" s="74">
        <v>2E-3</v>
      </c>
      <c r="V12" s="16">
        <v>8.0000000000000002E-3</v>
      </c>
      <c r="W12" s="16"/>
      <c r="X12" s="16">
        <v>1.4999999999999999E-2</v>
      </c>
      <c r="Y12" s="16"/>
      <c r="Z12" s="16"/>
      <c r="AA12" s="16"/>
      <c r="AB12" s="16"/>
      <c r="AC12" s="16"/>
      <c r="AD12" s="16"/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0.12</v>
      </c>
      <c r="C13" s="108" t="s">
        <v>65</v>
      </c>
      <c r="D13" s="16"/>
      <c r="E13" s="16"/>
      <c r="F13" s="16"/>
      <c r="G13" s="16">
        <v>4.0000000000000001E-3</v>
      </c>
      <c r="H13" s="16"/>
      <c r="I13" s="16"/>
      <c r="J13" s="16"/>
      <c r="K13" s="16"/>
      <c r="L13" s="16"/>
      <c r="M13" s="16">
        <v>0.01</v>
      </c>
      <c r="N13" s="16">
        <v>1.4999999999999999E-2</v>
      </c>
      <c r="O13" s="16">
        <v>0.17299999999999999</v>
      </c>
      <c r="P13" s="16"/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>
        <v>3.0000000000000001E-3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>
        <v>7.0000000000000007E-2</v>
      </c>
      <c r="C14" s="108" t="s">
        <v>66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68"/>
      <c r="T14" s="71"/>
      <c r="U14" s="74"/>
      <c r="V14" s="16"/>
      <c r="W14" s="16"/>
      <c r="X14" s="16"/>
      <c r="Y14" s="16"/>
      <c r="Z14" s="16"/>
      <c r="AA14" s="16"/>
      <c r="AB14" s="16"/>
      <c r="AC14" s="16"/>
      <c r="AD14" s="16">
        <v>0.11</v>
      </c>
      <c r="AE14" s="102"/>
      <c r="AF14" s="102"/>
      <c r="AG14" s="102"/>
      <c r="AH14" s="102"/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0.16</v>
      </c>
      <c r="C16" s="108" t="s">
        <v>54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>
        <v>6.0000000000000001E-3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1</v>
      </c>
      <c r="C18" s="108" t="s">
        <v>67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>
        <v>1</v>
      </c>
      <c r="T18" s="71"/>
      <c r="U18" s="74"/>
      <c r="V18" s="16"/>
      <c r="W18" s="16"/>
      <c r="X18" s="16"/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ht="15" customHeight="1" x14ac:dyDescent="0.25">
      <c r="A19" s="140"/>
      <c r="B19" s="55">
        <v>0.18</v>
      </c>
      <c r="C19" s="108" t="s">
        <v>55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/>
      <c r="AA19" s="16"/>
      <c r="AC19" s="16"/>
      <c r="AD19" s="16"/>
      <c r="AE19" s="102"/>
      <c r="AF19" s="102">
        <v>0.184</v>
      </c>
      <c r="AG19" s="102"/>
      <c r="AH19" s="102"/>
      <c r="AI19" s="102"/>
      <c r="AJ19" s="102"/>
    </row>
    <row r="20" spans="1:36" ht="15" customHeight="1" x14ac:dyDescent="0.25">
      <c r="A20" s="141"/>
      <c r="B20" s="55"/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0.14500000000000002</v>
      </c>
      <c r="E21" s="92">
        <f t="shared" ref="E21:AJ21" si="0">SUM(E3:E20)</f>
        <v>2.1000000000000001E-2</v>
      </c>
      <c r="F21" s="92">
        <f t="shared" si="0"/>
        <v>7.0000000000000001E-3</v>
      </c>
      <c r="G21" s="92">
        <f t="shared" si="0"/>
        <v>0.01</v>
      </c>
      <c r="H21" s="92">
        <f t="shared" si="0"/>
        <v>3.9999999999999994E-2</v>
      </c>
      <c r="I21" s="92">
        <f t="shared" si="0"/>
        <v>0.03</v>
      </c>
      <c r="J21" s="92">
        <f t="shared" si="0"/>
        <v>0.02</v>
      </c>
      <c r="K21" s="92">
        <f t="shared" si="0"/>
        <v>0</v>
      </c>
      <c r="L21" s="92">
        <f t="shared" si="0"/>
        <v>0.05</v>
      </c>
      <c r="M21" s="92">
        <f>SUM(M3:M20)</f>
        <v>2.5000000000000001E-2</v>
      </c>
      <c r="N21" s="92">
        <f>SUM(N3:N20)</f>
        <v>1.4999999999999999E-2</v>
      </c>
      <c r="O21" s="92">
        <f t="shared" si="0"/>
        <v>0.17299999999999999</v>
      </c>
      <c r="P21" s="92">
        <f t="shared" si="0"/>
        <v>0</v>
      </c>
      <c r="Q21" s="92">
        <f t="shared" si="0"/>
        <v>0.04</v>
      </c>
      <c r="R21" s="92">
        <f t="shared" si="0"/>
        <v>6.0000000000000001E-3</v>
      </c>
      <c r="S21" s="92">
        <f t="shared" si="0"/>
        <v>1.2</v>
      </c>
      <c r="T21" s="92">
        <f t="shared" si="0"/>
        <v>5.0000000000000001E-4</v>
      </c>
      <c r="U21" s="92">
        <f t="shared" si="0"/>
        <v>2E-3</v>
      </c>
      <c r="V21" s="92">
        <f t="shared" si="0"/>
        <v>8.0000000000000002E-3</v>
      </c>
      <c r="W21" s="92">
        <f t="shared" si="0"/>
        <v>0</v>
      </c>
      <c r="X21" s="92">
        <f t="shared" si="0"/>
        <v>1.4999999999999999E-2</v>
      </c>
      <c r="Y21" s="92">
        <f t="shared" si="0"/>
        <v>0</v>
      </c>
      <c r="Z21" s="92">
        <f t="shared" si="0"/>
        <v>0</v>
      </c>
      <c r="AA21" s="92">
        <f t="shared" si="0"/>
        <v>0</v>
      </c>
      <c r="AB21" s="92">
        <f t="shared" si="0"/>
        <v>8.0000000000000002E-3</v>
      </c>
      <c r="AC21" s="92">
        <f t="shared" si="0"/>
        <v>0</v>
      </c>
      <c r="AD21" s="92">
        <f t="shared" si="0"/>
        <v>0.11</v>
      </c>
      <c r="AE21" s="92">
        <f t="shared" si="0"/>
        <v>0.03</v>
      </c>
      <c r="AF21" s="92">
        <f t="shared" si="0"/>
        <v>0.184</v>
      </c>
      <c r="AG21" s="92">
        <f t="shared" si="0"/>
        <v>0</v>
      </c>
      <c r="AH21" s="92">
        <f t="shared" si="0"/>
        <v>0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1.5950000000000002</v>
      </c>
      <c r="E22" s="93">
        <f>E21*$D27</f>
        <v>0.23100000000000001</v>
      </c>
      <c r="F22" s="93">
        <f>F21*$D27</f>
        <v>7.6999999999999999E-2</v>
      </c>
      <c r="G22" s="93">
        <f t="shared" ref="G22:Q22" si="1">G21*$D27</f>
        <v>0.11</v>
      </c>
      <c r="H22" s="93">
        <f>H21*$D27</f>
        <v>0.43999999999999995</v>
      </c>
      <c r="I22" s="93">
        <f>I21*$D27</f>
        <v>0.32999999999999996</v>
      </c>
      <c r="J22" s="93">
        <f t="shared" si="1"/>
        <v>0.22</v>
      </c>
      <c r="K22" s="94">
        <f>K21*$D27</f>
        <v>0</v>
      </c>
      <c r="L22" s="93">
        <f t="shared" si="1"/>
        <v>0.55000000000000004</v>
      </c>
      <c r="M22" s="93">
        <f t="shared" si="1"/>
        <v>0.27500000000000002</v>
      </c>
      <c r="N22" s="93">
        <f t="shared" si="1"/>
        <v>0.16499999999999998</v>
      </c>
      <c r="O22" s="93">
        <f t="shared" si="1"/>
        <v>1.9029999999999998</v>
      </c>
      <c r="P22" s="93">
        <f>P21*$D27</f>
        <v>0</v>
      </c>
      <c r="Q22" s="93">
        <f t="shared" si="1"/>
        <v>0.44</v>
      </c>
      <c r="R22" s="93">
        <f>R21*$D27</f>
        <v>6.6000000000000003E-2</v>
      </c>
      <c r="S22" s="95">
        <f>S21*$D27</f>
        <v>13.2</v>
      </c>
      <c r="T22" s="96">
        <f>T21*$D27</f>
        <v>5.4999999999999997E-3</v>
      </c>
      <c r="U22" s="97">
        <f>U21*D27</f>
        <v>2.1999999999999999E-2</v>
      </c>
      <c r="V22" s="97">
        <f t="shared" ref="V22:AA22" si="2">V21*$D27</f>
        <v>8.7999999999999995E-2</v>
      </c>
      <c r="W22" s="93">
        <f t="shared" si="2"/>
        <v>0</v>
      </c>
      <c r="X22" s="93">
        <f t="shared" si="2"/>
        <v>0.16499999999999998</v>
      </c>
      <c r="Y22" s="93">
        <f t="shared" si="2"/>
        <v>0</v>
      </c>
      <c r="Z22" s="93">
        <f t="shared" si="2"/>
        <v>0</v>
      </c>
      <c r="AA22" s="93">
        <f t="shared" si="2"/>
        <v>0</v>
      </c>
      <c r="AB22" s="93">
        <f t="shared" ref="AB22:AD22" si="3">AB21*$D27</f>
        <v>8.7999999999999995E-2</v>
      </c>
      <c r="AC22" s="93">
        <f t="shared" si="3"/>
        <v>0</v>
      </c>
      <c r="AD22" s="93">
        <f t="shared" si="3"/>
        <v>1.21</v>
      </c>
      <c r="AE22" s="93">
        <f t="shared" ref="AE22" si="4">AE21*$D27</f>
        <v>0.32999999999999996</v>
      </c>
      <c r="AF22" s="93">
        <f t="shared" ref="AF22" si="5">AF21*$D27</f>
        <v>2.024</v>
      </c>
      <c r="AG22" s="93">
        <f t="shared" ref="AG22" si="6">AG21*$D27</f>
        <v>0</v>
      </c>
      <c r="AH22" s="93">
        <f t="shared" ref="AH22" si="7">AH21*$D27</f>
        <v>0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101.4</v>
      </c>
      <c r="E23" s="66">
        <v>68.400000000000006</v>
      </c>
      <c r="F23" s="66">
        <v>917.3</v>
      </c>
      <c r="G23" s="66">
        <v>116</v>
      </c>
      <c r="H23" s="66">
        <v>100</v>
      </c>
      <c r="I23" s="66">
        <v>58.19</v>
      </c>
      <c r="J23" s="66">
        <v>48.7</v>
      </c>
      <c r="K23" s="66">
        <v>289.39999999999998</v>
      </c>
      <c r="L23" s="66">
        <v>34</v>
      </c>
      <c r="M23" s="66">
        <v>35.4</v>
      </c>
      <c r="N23" s="66">
        <v>37.5</v>
      </c>
      <c r="O23" s="66">
        <v>36.9</v>
      </c>
      <c r="P23" s="66">
        <v>503.6</v>
      </c>
      <c r="Q23" s="66">
        <v>38.9</v>
      </c>
      <c r="R23" s="77">
        <v>144.5</v>
      </c>
      <c r="S23" s="69">
        <v>9.5</v>
      </c>
      <c r="T23" s="72">
        <v>561.79999999999995</v>
      </c>
      <c r="U23" s="75">
        <v>13.8</v>
      </c>
      <c r="V23" s="66">
        <v>257.7</v>
      </c>
      <c r="W23" s="66">
        <v>128.19999999999999</v>
      </c>
      <c r="X23" s="66">
        <v>39.6</v>
      </c>
      <c r="Y23" s="66">
        <v>596.29999999999995</v>
      </c>
      <c r="Z23" s="66">
        <v>70.900000000000006</v>
      </c>
      <c r="AA23" s="77">
        <v>134.88</v>
      </c>
      <c r="AB23" s="66">
        <v>162.1</v>
      </c>
      <c r="AC23" s="66">
        <v>208.4</v>
      </c>
      <c r="AD23" s="66">
        <v>203.8</v>
      </c>
      <c r="AE23" s="103">
        <v>171.8</v>
      </c>
      <c r="AF23" s="99">
        <v>97.69</v>
      </c>
      <c r="AG23" s="99">
        <v>341.89</v>
      </c>
      <c r="AH23" s="99">
        <v>216.3</v>
      </c>
      <c r="AI23" s="99">
        <v>271.97000000000003</v>
      </c>
      <c r="AJ23" s="99">
        <v>131.19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161.73300000000003</v>
      </c>
      <c r="E24" s="98">
        <f t="shared" ref="E24:AJ24" si="10">E22*E23</f>
        <v>15.800400000000002</v>
      </c>
      <c r="F24" s="98">
        <f t="shared" si="10"/>
        <v>70.632099999999994</v>
      </c>
      <c r="G24" s="98">
        <f t="shared" si="10"/>
        <v>12.76</v>
      </c>
      <c r="H24" s="98">
        <f t="shared" si="10"/>
        <v>43.999999999999993</v>
      </c>
      <c r="I24" s="98">
        <f t="shared" si="10"/>
        <v>19.202699999999997</v>
      </c>
      <c r="J24" s="98">
        <f t="shared" si="10"/>
        <v>10.714</v>
      </c>
      <c r="K24" s="98">
        <f t="shared" si="10"/>
        <v>0</v>
      </c>
      <c r="L24" s="98">
        <f t="shared" si="10"/>
        <v>18.700000000000003</v>
      </c>
      <c r="M24" s="98">
        <f t="shared" si="10"/>
        <v>9.7350000000000012</v>
      </c>
      <c r="N24" s="98">
        <f t="shared" si="10"/>
        <v>6.1874999999999991</v>
      </c>
      <c r="O24" s="98">
        <f t="shared" si="10"/>
        <v>70.220699999999994</v>
      </c>
      <c r="P24" s="98">
        <f t="shared" si="10"/>
        <v>0</v>
      </c>
      <c r="Q24" s="98">
        <f t="shared" si="10"/>
        <v>17.116</v>
      </c>
      <c r="R24" s="98">
        <f t="shared" si="10"/>
        <v>9.5370000000000008</v>
      </c>
      <c r="S24" s="98">
        <f t="shared" si="10"/>
        <v>125.39999999999999</v>
      </c>
      <c r="T24" s="98">
        <f t="shared" si="10"/>
        <v>3.0898999999999996</v>
      </c>
      <c r="U24" s="98">
        <f t="shared" si="10"/>
        <v>0.30359999999999998</v>
      </c>
      <c r="V24" s="98">
        <f t="shared" si="10"/>
        <v>22.677599999999998</v>
      </c>
      <c r="W24" s="98">
        <f t="shared" si="10"/>
        <v>0</v>
      </c>
      <c r="X24" s="98">
        <f t="shared" si="10"/>
        <v>6.5339999999999998</v>
      </c>
      <c r="Y24" s="98">
        <f t="shared" si="10"/>
        <v>0</v>
      </c>
      <c r="Z24" s="98">
        <f t="shared" si="10"/>
        <v>0</v>
      </c>
      <c r="AA24" s="98">
        <f t="shared" si="10"/>
        <v>0</v>
      </c>
      <c r="AB24" s="98">
        <f t="shared" si="10"/>
        <v>14.264799999999999</v>
      </c>
      <c r="AC24" s="98">
        <f t="shared" si="10"/>
        <v>0</v>
      </c>
      <c r="AD24" s="98">
        <f t="shared" si="10"/>
        <v>246.59800000000001</v>
      </c>
      <c r="AE24" s="98">
        <f t="shared" si="10"/>
        <v>56.693999999999996</v>
      </c>
      <c r="AF24" s="98">
        <f t="shared" si="10"/>
        <v>197.72456</v>
      </c>
      <c r="AG24" s="98">
        <f t="shared" si="10"/>
        <v>0</v>
      </c>
      <c r="AH24" s="98">
        <f t="shared" si="10"/>
        <v>0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52">
        <f>SUM(D24:AJ24)</f>
        <v>1139.6248599999999</v>
      </c>
      <c r="E25" s="15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53">
        <f>D25/D27</f>
        <v>103.60225999999999</v>
      </c>
      <c r="E26" s="15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11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54" t="s">
        <v>16</v>
      </c>
      <c r="M28" s="154"/>
      <c r="N28" s="154"/>
      <c r="O28" s="154"/>
      <c r="P28" s="15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7" t="s">
        <v>0</v>
      </c>
      <c r="E29" s="137"/>
      <c r="F29" s="36"/>
      <c r="G29" s="137" t="s">
        <v>12</v>
      </c>
      <c r="H29" s="137"/>
      <c r="I29" s="137"/>
      <c r="J29" s="137"/>
      <c r="K29" s="137"/>
      <c r="L29" s="36"/>
      <c r="M29" s="36"/>
      <c r="N29" s="36"/>
      <c r="O29" s="36"/>
      <c r="P29" s="36"/>
      <c r="Q29" s="138" t="s">
        <v>0</v>
      </c>
      <c r="R29" s="138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31"/>
      <c r="U30" s="131"/>
      <c r="V30" s="131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  <mergeCell ref="T30:V30"/>
    <mergeCell ref="D31:E31"/>
    <mergeCell ref="G31:K31"/>
    <mergeCell ref="Q29:R29"/>
    <mergeCell ref="D29:E29"/>
    <mergeCell ref="G29:K29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I30"/>
  <sheetViews>
    <sheetView tabSelected="1" workbookViewId="0">
      <selection activeCell="P14" sqref="P14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6"/>
    </row>
    <row r="2" spans="1:35" ht="48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52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68</v>
      </c>
      <c r="AD2" s="121" t="s">
        <v>63</v>
      </c>
      <c r="AE2" s="121" t="s">
        <v>53</v>
      </c>
      <c r="AF2" s="121" t="s">
        <v>55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0" t="s">
        <v>50</v>
      </c>
      <c r="B3" s="21">
        <v>0.18</v>
      </c>
      <c r="C3" s="106" t="s">
        <v>61</v>
      </c>
      <c r="D3" s="16">
        <v>9.5000000000000001E-2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0"/>
      <c r="B4" s="21">
        <v>0.18</v>
      </c>
      <c r="C4" s="107" t="s">
        <v>62</v>
      </c>
      <c r="D4" s="16">
        <v>9.5000000000000001E-2</v>
      </c>
      <c r="E4" s="16">
        <v>0.01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48"/>
      <c r="T4" s="22">
        <v>5.0000000000000001E-3</v>
      </c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0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/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0"/>
      <c r="B7" s="21">
        <v>0.04</v>
      </c>
      <c r="C7" s="107" t="s">
        <v>63</v>
      </c>
      <c r="D7" s="16" t="s">
        <v>38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16"/>
      <c r="Y7" s="16"/>
      <c r="Z7" s="16"/>
      <c r="AA7" s="16"/>
      <c r="AB7" s="16"/>
      <c r="AC7" s="16"/>
      <c r="AD7" s="102">
        <v>0.04</v>
      </c>
      <c r="AE7" s="102"/>
      <c r="AF7" s="102"/>
      <c r="AG7" s="102"/>
      <c r="AH7" s="102"/>
      <c r="AI7" s="102"/>
    </row>
    <row r="8" spans="1:35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27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16"/>
      <c r="Y11" s="16"/>
      <c r="Z11" s="16"/>
      <c r="AA11" s="16">
        <v>8.0000000000000002E-3</v>
      </c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27"/>
      <c r="B12" s="21">
        <v>0.18</v>
      </c>
      <c r="C12" s="107" t="s">
        <v>64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7.4999999999999997E-2</v>
      </c>
      <c r="M12" s="16">
        <v>0.01</v>
      </c>
      <c r="N12" s="16"/>
      <c r="O12" s="16"/>
      <c r="P12" s="16"/>
      <c r="Q12" s="16"/>
      <c r="R12" s="16"/>
      <c r="S12" s="48">
        <v>1</v>
      </c>
      <c r="T12" s="22"/>
      <c r="U12" s="16">
        <v>5.0000000000000001E-3</v>
      </c>
      <c r="V12" s="16">
        <v>0.01</v>
      </c>
      <c r="W12" s="16"/>
      <c r="X12" s="16">
        <v>0.02</v>
      </c>
      <c r="Y12" s="16"/>
      <c r="Z12" s="16"/>
      <c r="AA12" s="16"/>
      <c r="AB12" s="16"/>
      <c r="AC12" s="16"/>
      <c r="AD12" s="102"/>
      <c r="AE12" s="102"/>
      <c r="AF12" s="102"/>
      <c r="AG12" s="102"/>
      <c r="AH12" s="102"/>
      <c r="AI12" s="102"/>
    </row>
    <row r="13" spans="1:35" x14ac:dyDescent="0.25">
      <c r="A13" s="127"/>
      <c r="B13" s="21">
        <v>0.15</v>
      </c>
      <c r="C13" s="107" t="s">
        <v>65</v>
      </c>
      <c r="D13" s="16"/>
      <c r="E13" s="16"/>
      <c r="F13" s="16"/>
      <c r="G13" s="16">
        <v>5.0000000000000001E-3</v>
      </c>
      <c r="H13" s="16"/>
      <c r="I13" s="16"/>
      <c r="J13" s="16"/>
      <c r="K13" s="16"/>
      <c r="L13" s="16"/>
      <c r="M13" s="16">
        <v>1.2E-2</v>
      </c>
      <c r="N13" s="16">
        <v>1.7999999999999999E-2</v>
      </c>
      <c r="O13" s="16">
        <v>0.21199999999999999</v>
      </c>
      <c r="P13" s="16"/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>
        <v>5.0000000000000001E-3</v>
      </c>
      <c r="AB13" s="16"/>
      <c r="AC13" s="16"/>
      <c r="AD13" s="102"/>
      <c r="AE13" s="102"/>
      <c r="AF13" s="102"/>
      <c r="AG13" s="102"/>
      <c r="AH13" s="102"/>
      <c r="AI13" s="102"/>
    </row>
    <row r="14" spans="1:35" x14ac:dyDescent="0.25">
      <c r="A14" s="127"/>
      <c r="B14" s="21">
        <v>0.08</v>
      </c>
      <c r="C14" s="107" t="s">
        <v>66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16"/>
      <c r="Y14" s="16"/>
      <c r="Z14" s="16"/>
      <c r="AA14" s="16"/>
      <c r="AB14" s="16"/>
      <c r="AC14" s="16">
        <v>0.12</v>
      </c>
      <c r="AD14" s="102"/>
      <c r="AE14" s="102"/>
      <c r="AF14" s="102"/>
      <c r="AG14" s="102"/>
      <c r="AH14" s="102"/>
      <c r="AI14" s="102"/>
    </row>
    <row r="15" spans="1:35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27" t="s">
        <v>2</v>
      </c>
      <c r="B18" s="21">
        <v>1</v>
      </c>
      <c r="C18" s="107" t="s">
        <v>67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16"/>
      <c r="Y18" s="16"/>
      <c r="Z18" s="16"/>
      <c r="AA18" s="16"/>
      <c r="AB18" s="16"/>
      <c r="AC18" s="16"/>
      <c r="AD18" s="102"/>
      <c r="AE18" s="102"/>
      <c r="AF18" s="102"/>
      <c r="AG18" s="102"/>
      <c r="AH18" s="102"/>
      <c r="AI18" s="102"/>
    </row>
    <row r="19" spans="1:35" x14ac:dyDescent="0.25">
      <c r="A19" s="127"/>
      <c r="B19" s="21">
        <v>0.2</v>
      </c>
      <c r="C19" s="107" t="s">
        <v>55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/>
      <c r="AA19" s="16"/>
      <c r="AB19" s="16"/>
      <c r="AC19" s="16"/>
      <c r="AD19" s="102"/>
      <c r="AE19" s="102"/>
      <c r="AF19" s="102">
        <v>0.22500000000000001</v>
      </c>
      <c r="AG19" s="102"/>
      <c r="AH19" s="102"/>
      <c r="AI19" s="102"/>
    </row>
    <row r="20" spans="1:35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0.19</v>
      </c>
      <c r="E21" s="27">
        <f t="shared" ref="E21:AI21" si="0">SUM(E3:E20)</f>
        <v>2.4E-2</v>
      </c>
      <c r="F21" s="27">
        <f t="shared" si="0"/>
        <v>9.0000000000000011E-3</v>
      </c>
      <c r="G21" s="27">
        <f t="shared" si="0"/>
        <v>1.0999999999999999E-2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0</v>
      </c>
      <c r="L21" s="27">
        <f t="shared" si="0"/>
        <v>7.4999999999999997E-2</v>
      </c>
      <c r="M21" s="27">
        <f t="shared" si="0"/>
        <v>3.5000000000000003E-2</v>
      </c>
      <c r="N21" s="27">
        <f t="shared" si="0"/>
        <v>1.7999999999999999E-2</v>
      </c>
      <c r="O21" s="27">
        <f t="shared" si="0"/>
        <v>0.21199999999999999</v>
      </c>
      <c r="P21" s="27">
        <f t="shared" si="0"/>
        <v>0</v>
      </c>
      <c r="Q21" s="27">
        <f t="shared" si="0"/>
        <v>0.06</v>
      </c>
      <c r="R21" s="27">
        <f t="shared" si="0"/>
        <v>8.0000000000000002E-3</v>
      </c>
      <c r="S21" s="27">
        <f t="shared" si="0"/>
        <v>2</v>
      </c>
      <c r="T21" s="27">
        <f t="shared" si="0"/>
        <v>5.0000000000000001E-3</v>
      </c>
      <c r="U21" s="27">
        <f t="shared" si="0"/>
        <v>5.0000000000000001E-3</v>
      </c>
      <c r="V21" s="27">
        <f t="shared" si="0"/>
        <v>0.01</v>
      </c>
      <c r="W21" s="27">
        <f t="shared" si="0"/>
        <v>0</v>
      </c>
      <c r="X21" s="27">
        <f t="shared" si="0"/>
        <v>0.02</v>
      </c>
      <c r="Y21" s="27">
        <f t="shared" si="0"/>
        <v>0</v>
      </c>
      <c r="Z21" s="27">
        <f t="shared" si="0"/>
        <v>0</v>
      </c>
      <c r="AA21" s="27">
        <f t="shared" si="0"/>
        <v>1.3000000000000001E-2</v>
      </c>
      <c r="AB21" s="27">
        <f t="shared" si="0"/>
        <v>0</v>
      </c>
      <c r="AC21" s="27">
        <f t="shared" si="0"/>
        <v>0.12</v>
      </c>
      <c r="AD21" s="27">
        <f t="shared" si="0"/>
        <v>0.04</v>
      </c>
      <c r="AE21" s="27">
        <f t="shared" si="0"/>
        <v>0</v>
      </c>
      <c r="AF21" s="27">
        <f t="shared" si="0"/>
        <v>0.22500000000000001</v>
      </c>
      <c r="AG21" s="27">
        <f t="shared" si="0"/>
        <v>0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0.19</v>
      </c>
      <c r="E22" s="76">
        <f t="shared" ref="E22:AI22" si="1">E21*$D27</f>
        <v>2.4E-2</v>
      </c>
      <c r="F22" s="76">
        <f t="shared" si="1"/>
        <v>9.0000000000000011E-3</v>
      </c>
      <c r="G22" s="76">
        <f t="shared" si="1"/>
        <v>1.0999999999999999E-2</v>
      </c>
      <c r="H22" s="76">
        <f t="shared" si="1"/>
        <v>0.05</v>
      </c>
      <c r="I22" s="76">
        <f t="shared" si="1"/>
        <v>3.6999999999999998E-2</v>
      </c>
      <c r="J22" s="76">
        <f t="shared" si="1"/>
        <v>2.8000000000000001E-2</v>
      </c>
      <c r="K22" s="122">
        <f t="shared" si="1"/>
        <v>0</v>
      </c>
      <c r="L22" s="76">
        <f t="shared" si="1"/>
        <v>7.4999999999999997E-2</v>
      </c>
      <c r="M22" s="76">
        <f t="shared" si="1"/>
        <v>3.5000000000000003E-2</v>
      </c>
      <c r="N22" s="76">
        <f t="shared" si="1"/>
        <v>1.7999999999999999E-2</v>
      </c>
      <c r="O22" s="76">
        <f t="shared" si="1"/>
        <v>0.21199999999999999</v>
      </c>
      <c r="P22" s="76">
        <f t="shared" si="1"/>
        <v>0</v>
      </c>
      <c r="Q22" s="76">
        <f t="shared" si="1"/>
        <v>0.06</v>
      </c>
      <c r="R22" s="122">
        <f t="shared" si="1"/>
        <v>8.0000000000000002E-3</v>
      </c>
      <c r="S22" s="44">
        <f t="shared" si="1"/>
        <v>2</v>
      </c>
      <c r="T22" s="122">
        <f t="shared" si="1"/>
        <v>5.0000000000000001E-3</v>
      </c>
      <c r="U22" s="122">
        <f t="shared" si="1"/>
        <v>5.0000000000000001E-3</v>
      </c>
      <c r="V22" s="122">
        <f t="shared" si="1"/>
        <v>0.01</v>
      </c>
      <c r="W22" s="122">
        <f t="shared" si="1"/>
        <v>0</v>
      </c>
      <c r="X22" s="122">
        <f t="shared" si="1"/>
        <v>0.02</v>
      </c>
      <c r="Y22" s="76">
        <f t="shared" si="1"/>
        <v>0</v>
      </c>
      <c r="Z22" s="76">
        <f t="shared" si="1"/>
        <v>0</v>
      </c>
      <c r="AA22" s="122">
        <f t="shared" si="1"/>
        <v>1.3000000000000001E-2</v>
      </c>
      <c r="AB22" s="76">
        <f t="shared" si="1"/>
        <v>0</v>
      </c>
      <c r="AC22" s="122">
        <f t="shared" si="1"/>
        <v>0.12</v>
      </c>
      <c r="AD22" s="122">
        <f t="shared" si="1"/>
        <v>0.04</v>
      </c>
      <c r="AE22" s="76">
        <f t="shared" si="1"/>
        <v>0</v>
      </c>
      <c r="AF22" s="122">
        <f t="shared" si="1"/>
        <v>0.22500000000000001</v>
      </c>
      <c r="AG22" s="122">
        <f t="shared" si="1"/>
        <v>0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101.4</v>
      </c>
      <c r="E23" s="30">
        <v>68.400000000000006</v>
      </c>
      <c r="F23" s="30">
        <v>917.3</v>
      </c>
      <c r="G23" s="30">
        <v>116</v>
      </c>
      <c r="H23" s="30">
        <v>100</v>
      </c>
      <c r="I23" s="30">
        <v>58.19</v>
      </c>
      <c r="J23" s="30">
        <v>48.7</v>
      </c>
      <c r="K23" s="30">
        <v>289.39999999999998</v>
      </c>
      <c r="L23" s="30">
        <v>36.700000000000003</v>
      </c>
      <c r="M23" s="30">
        <v>35.4</v>
      </c>
      <c r="N23" s="30">
        <v>36.700000000000003</v>
      </c>
      <c r="O23" s="30">
        <v>36.9</v>
      </c>
      <c r="P23" s="30">
        <v>503.6</v>
      </c>
      <c r="Q23" s="30">
        <v>38.9</v>
      </c>
      <c r="R23" s="30">
        <v>144.5</v>
      </c>
      <c r="S23" s="30">
        <v>9.5</v>
      </c>
      <c r="T23" s="30">
        <v>554.6</v>
      </c>
      <c r="U23" s="30">
        <v>13.8</v>
      </c>
      <c r="V23" s="30">
        <v>257.7</v>
      </c>
      <c r="W23" s="30">
        <v>128.19999999999999</v>
      </c>
      <c r="X23" s="30">
        <v>39.6</v>
      </c>
      <c r="Y23" s="30">
        <v>596.29999999999995</v>
      </c>
      <c r="Z23" s="30">
        <v>70.900000000000006</v>
      </c>
      <c r="AA23" s="30">
        <v>162.1</v>
      </c>
      <c r="AB23" s="30">
        <v>134.88</v>
      </c>
      <c r="AC23" s="30">
        <v>203.8</v>
      </c>
      <c r="AD23" s="101">
        <v>171.8</v>
      </c>
      <c r="AE23" s="3">
        <v>216.3</v>
      </c>
      <c r="AF23" s="3">
        <v>97.69</v>
      </c>
      <c r="AG23" s="3">
        <v>341.89</v>
      </c>
      <c r="AH23" s="3">
        <v>48.7</v>
      </c>
      <c r="AI23" s="3">
        <v>134.88999999999999</v>
      </c>
    </row>
    <row r="24" spans="1:35" x14ac:dyDescent="0.25">
      <c r="A24" s="24"/>
      <c r="B24" s="25"/>
      <c r="C24" s="31" t="s">
        <v>5</v>
      </c>
      <c r="D24" s="32">
        <f>D22*D23</f>
        <v>19.266000000000002</v>
      </c>
      <c r="E24" s="32">
        <f t="shared" ref="E24:AI24" si="2">E22*E23</f>
        <v>1.6416000000000002</v>
      </c>
      <c r="F24" s="32">
        <f t="shared" si="2"/>
        <v>8.2557000000000009</v>
      </c>
      <c r="G24" s="32">
        <f t="shared" si="2"/>
        <v>1.276</v>
      </c>
      <c r="H24" s="32">
        <f t="shared" si="2"/>
        <v>5</v>
      </c>
      <c r="I24" s="32">
        <f t="shared" si="2"/>
        <v>2.1530299999999998</v>
      </c>
      <c r="J24" s="32">
        <f t="shared" si="2"/>
        <v>1.3636000000000001</v>
      </c>
      <c r="K24" s="32">
        <f t="shared" si="2"/>
        <v>0</v>
      </c>
      <c r="L24" s="32">
        <f t="shared" si="2"/>
        <v>2.7524999999999999</v>
      </c>
      <c r="M24" s="32">
        <f t="shared" si="2"/>
        <v>1.2390000000000001</v>
      </c>
      <c r="N24" s="32">
        <f t="shared" si="2"/>
        <v>0.66059999999999997</v>
      </c>
      <c r="O24" s="32">
        <f t="shared" si="2"/>
        <v>7.8227999999999991</v>
      </c>
      <c r="P24" s="32">
        <f t="shared" si="2"/>
        <v>0</v>
      </c>
      <c r="Q24" s="32">
        <f t="shared" si="2"/>
        <v>2.3339999999999996</v>
      </c>
      <c r="R24" s="32">
        <f t="shared" si="2"/>
        <v>1.1559999999999999</v>
      </c>
      <c r="S24" s="32">
        <f t="shared" si="2"/>
        <v>19</v>
      </c>
      <c r="T24" s="32">
        <f t="shared" si="2"/>
        <v>2.7730000000000001</v>
      </c>
      <c r="U24" s="32">
        <f t="shared" si="2"/>
        <v>6.9000000000000006E-2</v>
      </c>
      <c r="V24" s="32">
        <f t="shared" si="2"/>
        <v>2.577</v>
      </c>
      <c r="W24" s="32">
        <f t="shared" si="2"/>
        <v>0</v>
      </c>
      <c r="X24" s="32">
        <f t="shared" si="2"/>
        <v>0.79200000000000004</v>
      </c>
      <c r="Y24" s="32">
        <f t="shared" si="2"/>
        <v>0</v>
      </c>
      <c r="Z24" s="32">
        <f t="shared" si="2"/>
        <v>0</v>
      </c>
      <c r="AA24" s="32">
        <f t="shared" si="2"/>
        <v>2.1073</v>
      </c>
      <c r="AB24" s="32">
        <f t="shared" si="2"/>
        <v>0</v>
      </c>
      <c r="AC24" s="32">
        <f t="shared" si="2"/>
        <v>24.456</v>
      </c>
      <c r="AD24" s="32">
        <f t="shared" si="2"/>
        <v>6.8720000000000008</v>
      </c>
      <c r="AE24" s="32">
        <f t="shared" si="2"/>
        <v>0</v>
      </c>
      <c r="AF24" s="32">
        <f t="shared" si="2"/>
        <v>21.980250000000002</v>
      </c>
      <c r="AG24" s="32">
        <f t="shared" si="2"/>
        <v>0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32">
        <f>SUM(D24:AI24)</f>
        <v>135.54738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33">
        <f>D25/D27</f>
        <v>135.54738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138" t="s">
        <v>0</v>
      </c>
      <c r="AB27" s="138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31"/>
      <c r="AE28" s="131"/>
      <c r="AF28" s="131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D28:AF28"/>
    <mergeCell ref="A18:A20"/>
    <mergeCell ref="D25:E25"/>
    <mergeCell ref="D26:E26"/>
    <mergeCell ref="O27:P27"/>
    <mergeCell ref="R27:V27"/>
    <mergeCell ref="AA27:AB27"/>
    <mergeCell ref="A11:A17"/>
    <mergeCell ref="A1:A2"/>
    <mergeCell ref="C1:C2"/>
    <mergeCell ref="D1:AI1"/>
    <mergeCell ref="A3:A7"/>
    <mergeCell ref="A8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Пользователь Windows</cp:lastModifiedBy>
  <cp:lastPrinted>2024-12-10T06:20:29Z</cp:lastPrinted>
  <dcterms:created xsi:type="dcterms:W3CDTF">2014-07-11T13:42:12Z</dcterms:created>
  <dcterms:modified xsi:type="dcterms:W3CDTF">2024-12-10T06:23:07Z</dcterms:modified>
</cp:coreProperties>
</file>