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U22" i="18" l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U24" i="18" s="1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I22" i="18" l="1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<sst xmlns="http://schemas.openxmlformats.org/spreadsheetml/2006/main" count="292" uniqueCount="71">
  <si>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</si>
  <si>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</si>
  <si>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</si>
  <si>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</si>
  <si>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</si>
  <si>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</si>
  <si>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</si>
  <si>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</si>
  <si>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</si>
  <si>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</si>
  <si>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</si>
  <si>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</si>
  <si>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</si>
  <si>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</si>
  <si>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</si>
  <si>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</si>
  <si>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</si>
  <si>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</si>
  <si>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</si>
  <si>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</si>
  <si>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</si>
  <si>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</si>
  <si>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</si>
  <si>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</si>
  <si>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</si>
  <si>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</si>
  <si>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</si>
  <si>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</si>
  <si>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</si>
  <si>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</si>
  <si>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</si>
  <si>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</si>
  <si>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</si>
  <si>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</si>
  <si>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</si>
  <si>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</si>
  <si>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</si>
  <si>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</si>
  <si>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</si>
  <si>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</si>
  <si>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</si>
  <si>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</si>
  <si>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</si>
  <si>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</si>
  <si>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</si>
  <si>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</si>
  <si>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</si>
  <si>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</si>
  <si>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</si>
  <si>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</si>
  <si>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</si>
  <si>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</si>
  <si>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</si>
  <si>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</si>
  <si>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</si>
  <si>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каша геркул мол</t>
  </si>
  <si>
    <t>какао</t>
  </si>
  <si>
    <t>изюи</t>
  </si>
  <si>
    <t>мол сгущ</t>
  </si>
  <si>
    <t>лим кт</t>
  </si>
  <si>
    <t>кефир</t>
  </si>
  <si>
    <t>вафли</t>
  </si>
  <si>
    <t>горох</t>
  </si>
  <si>
    <t>какао с молоком</t>
  </si>
  <si>
    <t>салат из св кап</t>
  </si>
  <si>
    <t>щи со сметаной</t>
  </si>
  <si>
    <t>картоф пюре</t>
  </si>
  <si>
    <t>суфле рыбное</t>
  </si>
  <si>
    <t>сырники творож</t>
  </si>
  <si>
    <t>геркул</t>
  </si>
  <si>
    <t>сырники творожные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</si>
</sst>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zoomScale="87" zoomScaleNormal="80" zoomScaleSheetLayoutView="87" workbookViewId="0">
      <selection activeCell="H7" sqref="H7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2" width="5.5703125" style="1" customWidth="1"/>
    <col min="33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57</v>
      </c>
      <c r="AE2" s="91" t="s">
        <v>52</v>
      </c>
      <c r="AF2" s="91" t="s">
        <v>49</v>
      </c>
      <c r="AG2" s="91" t="s">
        <v>60</v>
      </c>
      <c r="AH2" s="91" t="s">
        <v>59</v>
      </c>
      <c r="AI2" s="91" t="s">
        <v>48</v>
      </c>
      <c r="AJ2" s="91" t="s">
        <v>53</v>
      </c>
    </row>
    <row r="3" spans="1:36" ht="15" customHeight="1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2E-3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0.03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1.2E-2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35"/>
      <c r="B13" s="21">
        <v>0.15</v>
      </c>
      <c r="C13" s="107" t="s">
        <v>66</v>
      </c>
      <c r="D13" s="16">
        <v>3.5999999999999997E-2</v>
      </c>
      <c r="E13" s="16"/>
      <c r="F13" s="16">
        <v>6.0000000000000001E-3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35"/>
      <c r="B14" s="21">
        <v>0.08</v>
      </c>
      <c r="C14" s="107" t="s">
        <v>67</v>
      </c>
      <c r="D14" s="16">
        <v>0.03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0.33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>
        <v>0.155</v>
      </c>
    </row>
    <row r="15" spans="1:36" ht="15" customHeight="1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35" t="s">
        <v>2</v>
      </c>
      <c r="B18" s="21">
        <v>0.15</v>
      </c>
      <c r="C18" s="107" t="s">
        <v>70</v>
      </c>
      <c r="D18" s="16"/>
      <c r="E18" s="16">
        <v>6.0000000000000001E-3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>
        <v>1.7999999999999999E-2</v>
      </c>
      <c r="AF18" s="102"/>
      <c r="AG18" s="102"/>
      <c r="AH18" s="102"/>
      <c r="AI18" s="102">
        <v>0.13800000000000001</v>
      </c>
      <c r="AJ18" s="102"/>
    </row>
    <row r="19" spans="1:37" ht="15" customHeight="1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0.22500000000000001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>
        <v>0.02</v>
      </c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0.29199999999999993</v>
      </c>
      <c r="E21" s="27">
        <f t="shared" ref="E21:AJ21" si="0">SUM(E3:E20)</f>
        <v>3.1E-2</v>
      </c>
      <c r="F21" s="27">
        <f t="shared" si="0"/>
        <v>2.5000000000000001E-2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0.2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0.83000000000000007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0.112</v>
      </c>
      <c r="X21" s="27"/>
      <c r="Y21" s="27">
        <f t="shared" si="0"/>
        <v>3.0000000000000001E-3</v>
      </c>
      <c r="Z21" s="27">
        <f t="shared" si="0"/>
        <v>0</v>
      </c>
      <c r="AA21" s="27">
        <f t="shared" si="0"/>
        <v>0.22500000000000001</v>
      </c>
      <c r="AB21" s="27">
        <f t="shared" si="0"/>
        <v>2E-3</v>
      </c>
      <c r="AC21" s="27">
        <f t="shared" si="0"/>
        <v>0</v>
      </c>
      <c r="AD21" s="27">
        <f t="shared" si="0"/>
        <v>0</v>
      </c>
      <c r="AE21" s="27">
        <f t="shared" si="0"/>
        <v>1.7999999999999999E-2</v>
      </c>
      <c r="AF21" s="27">
        <f t="shared" si="0"/>
        <v>0.02</v>
      </c>
      <c r="AG21" s="27">
        <f t="shared" si="0"/>
        <v>0</v>
      </c>
      <c r="AH21" s="27">
        <f t="shared" si="0"/>
        <v>0</v>
      </c>
      <c r="AI21" s="27">
        <f t="shared" si="0"/>
        <v>0.13800000000000001</v>
      </c>
      <c r="AJ21" s="27">
        <f t="shared" si="0"/>
        <v>0.155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10.803999999999997</v>
      </c>
      <c r="E22" s="76">
        <f>E21*$D27</f>
        <v>1.147</v>
      </c>
      <c r="F22" s="76">
        <f>F21*$D27</f>
        <v>0.92500000000000004</v>
      </c>
      <c r="G22" s="76">
        <f t="shared" ref="G22:AE22" si="1">G21*$D27</f>
        <v>0.33300000000000002</v>
      </c>
      <c r="H22" s="76">
        <f>H21*$D27</f>
        <v>1.85</v>
      </c>
      <c r="I22" s="76">
        <f>I21*$D27</f>
        <v>1.369</v>
      </c>
      <c r="J22" s="76">
        <f>J21*$D27</f>
        <v>1.036</v>
      </c>
      <c r="K22" s="76">
        <f>K21*$D27</f>
        <v>7.3999999999999996E-2</v>
      </c>
      <c r="L22" s="76">
        <f t="shared" si="1"/>
        <v>7.4</v>
      </c>
      <c r="M22" s="76">
        <f t="shared" si="1"/>
        <v>0.33299999999999996</v>
      </c>
      <c r="N22" s="76">
        <f t="shared" si="1"/>
        <v>0.70299999999999996</v>
      </c>
      <c r="O22" s="76">
        <f t="shared" si="1"/>
        <v>3.8849999999999998</v>
      </c>
      <c r="P22" s="76">
        <f>P21*$D27</f>
        <v>0</v>
      </c>
      <c r="Q22" s="76">
        <f t="shared" si="1"/>
        <v>0</v>
      </c>
      <c r="R22" s="76">
        <f t="shared" si="1"/>
        <v>0.29599999999999999</v>
      </c>
      <c r="S22" s="125">
        <f t="shared" si="1"/>
        <v>30.71</v>
      </c>
      <c r="T22" s="76">
        <f t="shared" si="1"/>
        <v>0</v>
      </c>
      <c r="U22" s="76">
        <f t="shared" si="1"/>
        <v>0.185</v>
      </c>
      <c r="V22" s="76">
        <f t="shared" si="1"/>
        <v>0.44400000000000001</v>
      </c>
      <c r="W22" s="76">
        <f t="shared" si="1"/>
        <v>4.1440000000000001</v>
      </c>
      <c r="X22" s="76"/>
      <c r="Y22" s="76">
        <f t="shared" si="1"/>
        <v>0.111</v>
      </c>
      <c r="Z22" s="76">
        <f t="shared" si="1"/>
        <v>0</v>
      </c>
      <c r="AA22" s="76">
        <f t="shared" si="1"/>
        <v>8.3250000000000011</v>
      </c>
      <c r="AB22" s="76">
        <f t="shared" si="1"/>
        <v>7.3999999999999996E-2</v>
      </c>
      <c r="AC22" s="76">
        <f t="shared" si="1"/>
        <v>0</v>
      </c>
      <c r="AD22" s="76">
        <f t="shared" si="1"/>
        <v>0</v>
      </c>
      <c r="AE22" s="76">
        <f t="shared" si="1"/>
        <v>0.66599999999999993</v>
      </c>
      <c r="AF22" s="76">
        <v>1.04</v>
      </c>
      <c r="AG22" s="76"/>
      <c r="AH22" s="76">
        <v>1</v>
      </c>
      <c r="AI22" s="76">
        <v>5.26</v>
      </c>
      <c r="AJ22" s="76">
        <v>6.5</v>
      </c>
    </row>
    <row r="23" spans="1:37" ht="20.100000000000001" customHeight="1" x14ac:dyDescent="0.25">
      <c r="A23" s="24"/>
      <c r="B23" s="25"/>
      <c r="C23" s="29" t="s">
        <v>4</v>
      </c>
      <c r="D23" s="30">
        <v>98.6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34</v>
      </c>
      <c r="M23" s="30">
        <v>35.4</v>
      </c>
      <c r="N23" s="30">
        <v>37.5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561.79999999999995</v>
      </c>
      <c r="U23" s="30">
        <v>13.8</v>
      </c>
      <c r="V23" s="30">
        <v>257.7</v>
      </c>
      <c r="W23" s="30">
        <v>128.19999999999999</v>
      </c>
      <c r="X23" s="30">
        <v>130.4</v>
      </c>
      <c r="Y23" s="30">
        <v>39.6</v>
      </c>
      <c r="Z23" s="30">
        <v>596.29999999999995</v>
      </c>
      <c r="AA23" s="30">
        <v>70.900000000000006</v>
      </c>
      <c r="AB23" s="30">
        <v>162.1</v>
      </c>
      <c r="AC23" s="30">
        <v>134.88</v>
      </c>
      <c r="AD23" s="30">
        <v>208.4</v>
      </c>
      <c r="AE23" s="101">
        <v>48.7</v>
      </c>
      <c r="AF23" s="3">
        <v>134.88999999999999</v>
      </c>
      <c r="AG23" s="3">
        <v>79.599999999999994</v>
      </c>
      <c r="AH23" s="3">
        <v>25</v>
      </c>
      <c r="AI23" s="3">
        <v>341.89</v>
      </c>
      <c r="AJ23" s="3">
        <v>233.1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1065.2743999999996</v>
      </c>
      <c r="E24" s="32">
        <f t="shared" ref="E24:AJ24" si="2">E22*E23</f>
        <v>78.454800000000006</v>
      </c>
      <c r="F24" s="32">
        <f t="shared" si="2"/>
        <v>848.50250000000005</v>
      </c>
      <c r="G24" s="32">
        <f t="shared" si="2"/>
        <v>38.628</v>
      </c>
      <c r="H24" s="32">
        <f t="shared" si="2"/>
        <v>185</v>
      </c>
      <c r="I24" s="32">
        <f t="shared" si="2"/>
        <v>79.662109999999998</v>
      </c>
      <c r="J24" s="32">
        <f t="shared" si="2"/>
        <v>64.9572</v>
      </c>
      <c r="K24" s="32">
        <f t="shared" si="2"/>
        <v>21.415599999999998</v>
      </c>
      <c r="L24" s="32">
        <f t="shared" si="2"/>
        <v>251.60000000000002</v>
      </c>
      <c r="M24" s="32">
        <f t="shared" si="2"/>
        <v>11.788199999999998</v>
      </c>
      <c r="N24" s="32">
        <f t="shared" si="2"/>
        <v>26.362499999999997</v>
      </c>
      <c r="O24" s="32">
        <f t="shared" si="2"/>
        <v>143.35649999999998</v>
      </c>
      <c r="P24" s="32">
        <f t="shared" si="2"/>
        <v>0</v>
      </c>
      <c r="Q24" s="32">
        <f t="shared" si="2"/>
        <v>0</v>
      </c>
      <c r="R24" s="32">
        <f t="shared" si="2"/>
        <v>42.771999999999998</v>
      </c>
      <c r="S24" s="32">
        <v>0.98</v>
      </c>
      <c r="T24" s="32">
        <f t="shared" si="2"/>
        <v>0</v>
      </c>
      <c r="U24" s="32">
        <f t="shared" si="2"/>
        <v>2.5529999999999999</v>
      </c>
      <c r="V24" s="32">
        <f t="shared" si="2"/>
        <v>114.41879999999999</v>
      </c>
      <c r="W24" s="32">
        <f t="shared" si="2"/>
        <v>531.26080000000002</v>
      </c>
      <c r="X24" s="32">
        <f t="shared" si="2"/>
        <v>0</v>
      </c>
      <c r="Y24" s="32">
        <f t="shared" si="2"/>
        <v>4.3956</v>
      </c>
      <c r="Z24" s="32">
        <f t="shared" si="2"/>
        <v>0</v>
      </c>
      <c r="AA24" s="32">
        <f t="shared" si="2"/>
        <v>590.24250000000018</v>
      </c>
      <c r="AB24" s="32">
        <f t="shared" si="2"/>
        <v>11.995399999999998</v>
      </c>
      <c r="AC24" s="32">
        <f t="shared" si="2"/>
        <v>0</v>
      </c>
      <c r="AD24" s="32">
        <f t="shared" si="2"/>
        <v>0</v>
      </c>
      <c r="AE24" s="32">
        <f t="shared" si="2"/>
        <v>32.434199999999997</v>
      </c>
      <c r="AF24" s="32">
        <f t="shared" si="2"/>
        <v>140.28559999999999</v>
      </c>
      <c r="AG24" s="32">
        <f t="shared" si="2"/>
        <v>0</v>
      </c>
      <c r="AH24" s="32">
        <f t="shared" si="2"/>
        <v>25</v>
      </c>
      <c r="AI24" s="32">
        <f t="shared" si="2"/>
        <v>1798.3413999999998</v>
      </c>
      <c r="AJ24" s="32">
        <f t="shared" si="2"/>
        <v>1515.1499999999999</v>
      </c>
    </row>
    <row r="25" spans="1:37" ht="20.100000000000001" customHeight="1" x14ac:dyDescent="0.25">
      <c r="A25" s="24"/>
      <c r="B25" s="25"/>
      <c r="C25" s="33" t="s">
        <v>11</v>
      </c>
      <c r="D25" s="128">
        <f>SUM(D24:AJ24)</f>
        <v>7624.8311099999974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29">
        <f>D25/D27</f>
        <v>206.07651648648641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37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27"/>
      <c r="AF28" s="127"/>
      <c r="AG28" s="127"/>
      <c r="AH28" s="9"/>
      <c r="AI28" s="49"/>
    </row>
  </sheetData>
  <mergeCells count="13">
    <mergeCell ref="A18:A20"/>
    <mergeCell ref="C1:C2"/>
    <mergeCell ref="A1:A2"/>
    <mergeCell ref="A3:A7"/>
    <mergeCell ref="A8:A10"/>
    <mergeCell ref="A11:A17"/>
    <mergeCell ref="AE28:AG28"/>
    <mergeCell ref="D25:E25"/>
    <mergeCell ref="D26:E26"/>
    <mergeCell ref="D1:AJ1"/>
    <mergeCell ref="O27:P27"/>
    <mergeCell ref="R27:V27"/>
    <mergeCell ref="AB27:AC2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A2" workbookViewId="0">
      <selection activeCell="B18" sqref="B18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1"/>
      <c r="AJ1" s="132"/>
    </row>
    <row r="2" spans="1:36" ht="38.25" customHeight="1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52</v>
      </c>
      <c r="AF2" s="117" t="s">
        <v>61</v>
      </c>
      <c r="AG2" s="117" t="s">
        <v>60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8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35"/>
      <c r="B13" s="21">
        <v>0.15</v>
      </c>
      <c r="C13" s="107" t="s">
        <v>66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35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>
        <v>0.155</v>
      </c>
      <c r="AJ14" s="102"/>
    </row>
    <row r="15" spans="1:36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35" t="s">
        <v>2</v>
      </c>
      <c r="B18" s="21">
        <v>0.15</v>
      </c>
      <c r="C18" s="107" t="s">
        <v>68</v>
      </c>
      <c r="D18" s="16"/>
      <c r="E18" s="16">
        <v>8.0000000000000002E-3</v>
      </c>
      <c r="F18" s="16"/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>
        <v>5.0000000000000001E-3</v>
      </c>
      <c r="W18" s="16"/>
      <c r="X18" s="46"/>
      <c r="Y18" s="16"/>
      <c r="Z18" s="16"/>
      <c r="AA18" s="16"/>
      <c r="AB18" s="16"/>
      <c r="AC18" s="16"/>
      <c r="AD18" s="16"/>
      <c r="AE18" s="102">
        <v>0.01</v>
      </c>
      <c r="AF18" s="102"/>
      <c r="AG18" s="102"/>
      <c r="AH18" s="102">
        <v>0.15</v>
      </c>
      <c r="AI18" s="102"/>
      <c r="AJ18" s="102"/>
    </row>
    <row r="19" spans="1:36" x14ac:dyDescent="0.25">
      <c r="A19" s="135"/>
      <c r="B19" s="21">
        <v>0.18</v>
      </c>
      <c r="C19" s="107" t="s">
        <v>37</v>
      </c>
      <c r="D19" s="16"/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>
        <v>0.18</v>
      </c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>
        <v>0.02</v>
      </c>
    </row>
    <row r="21" spans="1:36" x14ac:dyDescent="0.25">
      <c r="A21" s="24"/>
      <c r="B21" s="25"/>
      <c r="C21" s="26" t="s">
        <v>8</v>
      </c>
      <c r="D21" s="110">
        <f>SUM(D3:D20)</f>
        <v>0.27799999999999997</v>
      </c>
      <c r="E21" s="110">
        <f t="shared" ref="E21:AJ21" si="0">SUM(E3:E20)</f>
        <v>3.5000000000000003E-2</v>
      </c>
      <c r="F21" s="110">
        <f t="shared" si="0"/>
        <v>1.9000000000000003E-2</v>
      </c>
      <c r="G21" s="110">
        <f t="shared" si="0"/>
        <v>8.0000000000000002E-3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0.19900000000000001</v>
      </c>
      <c r="M21" s="110">
        <f t="shared" si="0"/>
        <v>8.9999999999999993E-3</v>
      </c>
      <c r="N21" s="110">
        <f t="shared" si="0"/>
        <v>1.9E-2</v>
      </c>
      <c r="O21" s="110">
        <f t="shared" si="0"/>
        <v>0.105</v>
      </c>
      <c r="P21" s="110">
        <f t="shared" si="0"/>
        <v>0</v>
      </c>
      <c r="Q21" s="110">
        <f t="shared" si="0"/>
        <v>0</v>
      </c>
      <c r="R21" s="110">
        <f t="shared" si="0"/>
        <v>8.0000000000000002E-3</v>
      </c>
      <c r="S21" s="110">
        <f t="shared" si="0"/>
        <v>1</v>
      </c>
      <c r="T21" s="110">
        <f t="shared" si="0"/>
        <v>0</v>
      </c>
      <c r="U21" s="110">
        <f t="shared" si="0"/>
        <v>5.0000000000000001E-3</v>
      </c>
      <c r="V21" s="110">
        <f t="shared" si="0"/>
        <v>1.4999999999999999E-2</v>
      </c>
      <c r="W21" s="110">
        <f t="shared" si="0"/>
        <v>0.112</v>
      </c>
      <c r="X21" s="110">
        <f t="shared" si="0"/>
        <v>0</v>
      </c>
      <c r="Y21" s="110">
        <f t="shared" si="0"/>
        <v>3.0000000000000001E-3</v>
      </c>
      <c r="Z21" s="110">
        <f t="shared" si="0"/>
        <v>0</v>
      </c>
      <c r="AA21" s="110">
        <f t="shared" si="0"/>
        <v>0.18</v>
      </c>
      <c r="AB21" s="110">
        <f t="shared" si="0"/>
        <v>2E-3</v>
      </c>
      <c r="AC21" s="110">
        <f t="shared" si="0"/>
        <v>0</v>
      </c>
      <c r="AD21" s="110">
        <f t="shared" si="0"/>
        <v>0</v>
      </c>
      <c r="AE21" s="110">
        <f t="shared" si="0"/>
        <v>0.01</v>
      </c>
      <c r="AF21" s="110">
        <f t="shared" si="0"/>
        <v>0</v>
      </c>
      <c r="AG21" s="110">
        <f t="shared" si="0"/>
        <v>0</v>
      </c>
      <c r="AH21" s="110">
        <f t="shared" si="0"/>
        <v>0.15</v>
      </c>
      <c r="AI21" s="110">
        <f t="shared" si="0"/>
        <v>0.155</v>
      </c>
      <c r="AJ21" s="110">
        <f t="shared" si="0"/>
        <v>0.02</v>
      </c>
    </row>
    <row r="22" spans="1:36" x14ac:dyDescent="0.25">
      <c r="A22" s="24"/>
      <c r="B22" s="25"/>
      <c r="C22" s="28" t="s">
        <v>9</v>
      </c>
      <c r="D22" s="111">
        <f>D21*$D27</f>
        <v>0.27799999999999997</v>
      </c>
      <c r="E22" s="112">
        <f>E21*$D27</f>
        <v>3.5000000000000003E-2</v>
      </c>
      <c r="F22" s="112">
        <f>F21*$D27</f>
        <v>1.9000000000000003E-2</v>
      </c>
      <c r="G22" s="118">
        <f t="shared" ref="G22:U22" si="1">G21*$D27</f>
        <v>8.0000000000000002E-3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0.19900000000000001</v>
      </c>
      <c r="M22" s="112">
        <f t="shared" si="1"/>
        <v>8.9999999999999993E-3</v>
      </c>
      <c r="N22" s="112">
        <f t="shared" si="1"/>
        <v>1.9E-2</v>
      </c>
      <c r="O22" s="112">
        <f t="shared" si="1"/>
        <v>0.105</v>
      </c>
      <c r="P22" s="112">
        <f>P21*$D27</f>
        <v>0</v>
      </c>
      <c r="Q22" s="112">
        <f t="shared" si="1"/>
        <v>0</v>
      </c>
      <c r="R22" s="112">
        <f t="shared" si="1"/>
        <v>8.0000000000000002E-3</v>
      </c>
      <c r="S22" s="113">
        <f>S21*$D27</f>
        <v>1</v>
      </c>
      <c r="T22" s="114">
        <f t="shared" si="1"/>
        <v>0</v>
      </c>
      <c r="U22" s="114">
        <f t="shared" si="1"/>
        <v>5.0000000000000001E-3</v>
      </c>
      <c r="V22" s="118">
        <f>V21*$D27</f>
        <v>1.4999999999999999E-2</v>
      </c>
      <c r="W22" s="112">
        <f>W21*$D27</f>
        <v>0.112</v>
      </c>
      <c r="X22" s="114"/>
      <c r="Y22" s="118">
        <f>Y21*$D27</f>
        <v>3.0000000000000001E-3</v>
      </c>
      <c r="Z22" s="112">
        <f>Z21*D27</f>
        <v>0</v>
      </c>
      <c r="AA22" s="112">
        <f>AA21*$D27</f>
        <v>0.18</v>
      </c>
      <c r="AB22" s="118">
        <f t="shared" ref="AB22:AJ22" si="2">AB21*$D27</f>
        <v>2E-3</v>
      </c>
      <c r="AC22" s="112">
        <f t="shared" si="2"/>
        <v>0</v>
      </c>
      <c r="AD22" s="112">
        <f t="shared" si="2"/>
        <v>0</v>
      </c>
      <c r="AE22" s="112">
        <f t="shared" si="2"/>
        <v>0.01</v>
      </c>
      <c r="AF22" s="112">
        <f t="shared" si="2"/>
        <v>0</v>
      </c>
      <c r="AG22" s="118">
        <f t="shared" si="2"/>
        <v>0</v>
      </c>
      <c r="AH22" s="112">
        <f t="shared" si="2"/>
        <v>0.15</v>
      </c>
      <c r="AI22" s="112">
        <f t="shared" si="2"/>
        <v>0.155</v>
      </c>
      <c r="AJ22" s="112">
        <f t="shared" si="2"/>
        <v>0.02</v>
      </c>
    </row>
    <row r="23" spans="1:36" x14ac:dyDescent="0.25">
      <c r="A23" s="24"/>
      <c r="B23" s="25"/>
      <c r="C23" s="29" t="s">
        <v>4</v>
      </c>
      <c r="D23" s="115">
        <v>101.4</v>
      </c>
      <c r="E23" s="115">
        <v>68.8</v>
      </c>
      <c r="F23" s="115">
        <v>917.3</v>
      </c>
      <c r="G23" s="115">
        <v>116</v>
      </c>
      <c r="H23" s="115">
        <v>100</v>
      </c>
      <c r="I23" s="115">
        <v>58.19</v>
      </c>
      <c r="J23" s="115">
        <v>62.7</v>
      </c>
      <c r="K23" s="115">
        <v>289.39999999999998</v>
      </c>
      <c r="L23" s="115">
        <v>36.700000000000003</v>
      </c>
      <c r="M23" s="115">
        <v>35.4</v>
      </c>
      <c r="N23" s="115">
        <v>36.700000000000003</v>
      </c>
      <c r="O23" s="115">
        <v>36.9</v>
      </c>
      <c r="P23" s="115">
        <v>503.6</v>
      </c>
      <c r="Q23" s="115">
        <v>38.9</v>
      </c>
      <c r="R23" s="115">
        <v>144.5</v>
      </c>
      <c r="S23" s="115">
        <v>9.5</v>
      </c>
      <c r="T23" s="115">
        <v>554.6</v>
      </c>
      <c r="U23" s="115">
        <v>13.8</v>
      </c>
      <c r="V23" s="115">
        <v>257.7</v>
      </c>
      <c r="W23" s="115">
        <v>128.19999999999999</v>
      </c>
      <c r="X23" s="115">
        <v>110.09</v>
      </c>
      <c r="Y23" s="115">
        <v>39.6</v>
      </c>
      <c r="Z23" s="115">
        <v>596.29999999999995</v>
      </c>
      <c r="AA23" s="115">
        <v>70.900000000000006</v>
      </c>
      <c r="AB23" s="115">
        <v>162.1</v>
      </c>
      <c r="AC23" s="115">
        <v>134.9</v>
      </c>
      <c r="AD23" s="115">
        <v>189.9</v>
      </c>
      <c r="AE23" s="55">
        <v>48.7</v>
      </c>
      <c r="AF23" s="55">
        <v>258</v>
      </c>
      <c r="AG23" s="55">
        <v>79.599999999999994</v>
      </c>
      <c r="AH23" s="55">
        <v>340.39</v>
      </c>
      <c r="AI23" s="55">
        <v>216.3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28.1892</v>
      </c>
      <c r="E24" s="116">
        <f t="shared" ref="E24:AJ24" si="3">E22*E23</f>
        <v>2.4079999999999999</v>
      </c>
      <c r="F24" s="116">
        <f t="shared" si="3"/>
        <v>17.428700000000003</v>
      </c>
      <c r="G24" s="116">
        <f t="shared" si="3"/>
        <v>0.92800000000000005</v>
      </c>
      <c r="H24" s="116">
        <f t="shared" si="3"/>
        <v>5</v>
      </c>
      <c r="I24" s="116">
        <f t="shared" si="3"/>
        <v>2.1530299999999998</v>
      </c>
      <c r="J24" s="116">
        <f t="shared" si="3"/>
        <v>1.7556</v>
      </c>
      <c r="K24" s="116">
        <f t="shared" si="3"/>
        <v>0.57879999999999998</v>
      </c>
      <c r="L24" s="116">
        <f t="shared" si="3"/>
        <v>7.303300000000001</v>
      </c>
      <c r="M24" s="116">
        <f t="shared" si="3"/>
        <v>0.31859999999999994</v>
      </c>
      <c r="N24" s="116">
        <f t="shared" si="3"/>
        <v>0.69730000000000003</v>
      </c>
      <c r="O24" s="116">
        <f t="shared" si="3"/>
        <v>3.8744999999999998</v>
      </c>
      <c r="P24" s="123">
        <f t="shared" si="3"/>
        <v>0</v>
      </c>
      <c r="Q24" s="116">
        <f t="shared" si="3"/>
        <v>0</v>
      </c>
      <c r="R24" s="116">
        <f t="shared" si="3"/>
        <v>1.1559999999999999</v>
      </c>
      <c r="S24" s="116">
        <f t="shared" si="3"/>
        <v>9.5</v>
      </c>
      <c r="T24" s="116">
        <f t="shared" si="3"/>
        <v>0</v>
      </c>
      <c r="U24" s="116">
        <f t="shared" si="3"/>
        <v>6.9000000000000006E-2</v>
      </c>
      <c r="V24" s="116">
        <f t="shared" si="3"/>
        <v>3.8654999999999995</v>
      </c>
      <c r="W24" s="116">
        <f t="shared" si="3"/>
        <v>14.3584</v>
      </c>
      <c r="X24" s="116">
        <f t="shared" si="3"/>
        <v>0</v>
      </c>
      <c r="Y24" s="116">
        <f t="shared" si="3"/>
        <v>0.1188</v>
      </c>
      <c r="Z24" s="116">
        <f t="shared" si="3"/>
        <v>0</v>
      </c>
      <c r="AA24" s="116">
        <f t="shared" si="3"/>
        <v>12.762</v>
      </c>
      <c r="AB24" s="116">
        <f t="shared" si="3"/>
        <v>0.32419999999999999</v>
      </c>
      <c r="AC24" s="116">
        <f t="shared" si="3"/>
        <v>0</v>
      </c>
      <c r="AD24" s="116">
        <f t="shared" si="3"/>
        <v>0</v>
      </c>
      <c r="AE24" s="116">
        <f t="shared" si="3"/>
        <v>0.48700000000000004</v>
      </c>
      <c r="AF24" s="116">
        <f t="shared" si="3"/>
        <v>0</v>
      </c>
      <c r="AG24" s="116">
        <f t="shared" si="3"/>
        <v>0</v>
      </c>
      <c r="AH24" s="116">
        <f t="shared" si="3"/>
        <v>51.058499999999995</v>
      </c>
      <c r="AI24" s="116">
        <f t="shared" si="3"/>
        <v>33.526499999999999</v>
      </c>
      <c r="AJ24" s="116">
        <f t="shared" si="3"/>
        <v>2.6970000000000001</v>
      </c>
    </row>
    <row r="25" spans="1:36" x14ac:dyDescent="0.25">
      <c r="A25" s="24"/>
      <c r="B25" s="25"/>
      <c r="C25" s="33" t="s">
        <v>11</v>
      </c>
      <c r="D25" s="128">
        <f>SUM(D24:AJ24)</f>
        <v>200.55793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29">
        <f>D25/D27</f>
        <v>200.55793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36"/>
      <c r="AB27" s="134" t="s">
        <v>0</v>
      </c>
      <c r="AC27" s="134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27"/>
      <c r="AF28" s="127"/>
      <c r="AG28" s="127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11:A17"/>
    <mergeCell ref="A1:A2"/>
    <mergeCell ref="C1:C2"/>
    <mergeCell ref="D1:AJ1"/>
    <mergeCell ref="A3:A7"/>
    <mergeCell ref="A8:A10"/>
    <mergeCell ref="AE28:AG28"/>
    <mergeCell ref="A18:A20"/>
    <mergeCell ref="D25:E25"/>
    <mergeCell ref="D26:E26"/>
    <mergeCell ref="O27:P27"/>
    <mergeCell ref="R27:V27"/>
    <mergeCell ref="AB27:AC2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Z19" sqref="Z19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5"/>
      <c r="B1" s="147"/>
      <c r="C1" s="149" t="s">
        <v>7</v>
      </c>
      <c r="D1" s="150" t="s">
        <v>7</v>
      </c>
      <c r="E1" s="150"/>
      <c r="F1" s="150"/>
      <c r="G1" s="150"/>
      <c r="H1" s="150"/>
      <c r="I1" s="150"/>
      <c r="J1" s="150"/>
      <c r="K1" s="150"/>
      <c r="L1" s="150"/>
      <c r="M1" s="150"/>
      <c r="N1" s="150"/>
      <c r="O1" s="150"/>
      <c r="P1" s="150"/>
      <c r="Q1" s="150"/>
      <c r="R1" s="150"/>
      <c r="S1" s="150"/>
      <c r="T1" s="150"/>
      <c r="U1" s="150"/>
      <c r="V1" s="150"/>
      <c r="W1" s="150"/>
      <c r="X1" s="150"/>
      <c r="Y1" s="150"/>
      <c r="Z1" s="150"/>
      <c r="AA1" s="150"/>
      <c r="AB1" s="150"/>
      <c r="AC1" s="150"/>
      <c r="AD1" s="150"/>
      <c r="AE1" s="150"/>
      <c r="AF1" s="150"/>
      <c r="AG1" s="150"/>
      <c r="AH1" s="150"/>
      <c r="AI1" s="150"/>
      <c r="AJ1" s="151"/>
    </row>
    <row r="2" spans="1:67" ht="44.25" customHeight="1" x14ac:dyDescent="0.25">
      <c r="A2" s="146"/>
      <c r="B2" s="148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69</v>
      </c>
      <c r="K2" s="63" t="s">
        <v>56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52</v>
      </c>
      <c r="AE2" s="100" t="s">
        <v>61</v>
      </c>
      <c r="AF2" s="91" t="s">
        <v>60</v>
      </c>
      <c r="AG2" s="91" t="s">
        <v>48</v>
      </c>
      <c r="AH2" s="91" t="s">
        <v>53</v>
      </c>
      <c r="AI2" s="91" t="s">
        <v>58</v>
      </c>
      <c r="AJ2" s="91" t="s">
        <v>49</v>
      </c>
    </row>
    <row r="3" spans="1:67" ht="15" customHeight="1" x14ac:dyDescent="0.25">
      <c r="A3" s="152" t="s">
        <v>50</v>
      </c>
      <c r="B3" s="55">
        <v>0.13</v>
      </c>
      <c r="C3" t="s">
        <v>55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3"/>
      <c r="B4" s="55">
        <v>0.15</v>
      </c>
      <c r="C4" s="108" t="s">
        <v>63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3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3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4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5.0000000000000001E-3</v>
      </c>
      <c r="O11" s="16">
        <v>0.04</v>
      </c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/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68"/>
      <c r="T12" s="71"/>
      <c r="U12" s="74">
        <v>2E-3</v>
      </c>
      <c r="V12" s="16">
        <v>8.0000000000000002E-3</v>
      </c>
      <c r="W12" s="16"/>
      <c r="X12" s="16"/>
      <c r="Y12" s="16"/>
      <c r="Z12" s="16"/>
      <c r="AA12" s="16"/>
      <c r="AB12" s="16">
        <v>2E-3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66</v>
      </c>
      <c r="D13" s="16">
        <v>1.9E-2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0.13600000000000001</v>
      </c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7.0000000000000007E-2</v>
      </c>
      <c r="C14" s="108" t="s">
        <v>67</v>
      </c>
      <c r="D14" s="16">
        <v>2.9000000000000001E-2</v>
      </c>
      <c r="E14" s="16"/>
      <c r="F14" s="16">
        <v>4.0000000000000001E-3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>
        <v>0.25</v>
      </c>
      <c r="T14" s="71"/>
      <c r="U14" s="74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>
        <v>0.13600000000000001</v>
      </c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0.12</v>
      </c>
      <c r="C18" s="108" t="s">
        <v>68</v>
      </c>
      <c r="D18" s="16"/>
      <c r="E18" s="16">
        <v>5.0000000000000001E-3</v>
      </c>
      <c r="F18" s="16">
        <v>4.0000000000000001E-3</v>
      </c>
      <c r="G18" s="16">
        <v>2E-3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0.33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>
        <v>1.4E-2</v>
      </c>
      <c r="AE18" s="102"/>
      <c r="AF18" s="102"/>
      <c r="AG18" s="102">
        <v>0.111</v>
      </c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>
        <v>0.155</v>
      </c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0.02</v>
      </c>
      <c r="C20" s="14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>
        <v>0.02</v>
      </c>
    </row>
    <row r="21" spans="1:36" ht="15" customHeight="1" x14ac:dyDescent="0.25">
      <c r="A21" s="13"/>
      <c r="B21" s="56"/>
      <c r="C21" s="8" t="s">
        <v>8</v>
      </c>
      <c r="D21" s="92">
        <f>SUM(D3:D20)</f>
        <v>0.19999999999999998</v>
      </c>
      <c r="E21" s="92">
        <f t="shared" ref="E21:AJ21" si="0">SUM(E3:E20)</f>
        <v>2.9000000000000001E-2</v>
      </c>
      <c r="F21" s="92">
        <f t="shared" si="0"/>
        <v>0.02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0.16500000000000001</v>
      </c>
      <c r="M21" s="92">
        <f>SUM(M3:M20)</f>
        <v>8.9999999999999993E-3</v>
      </c>
      <c r="N21" s="92">
        <f>SUM(N3:N20)</f>
        <v>1.6E-2</v>
      </c>
      <c r="O21" s="92">
        <f t="shared" si="0"/>
        <v>8.4999999999999992E-2</v>
      </c>
      <c r="P21" s="92">
        <f t="shared" si="0"/>
        <v>0</v>
      </c>
      <c r="Q21" s="92">
        <f t="shared" si="0"/>
        <v>0</v>
      </c>
      <c r="R21" s="92">
        <f t="shared" si="0"/>
        <v>6.0000000000000001E-3</v>
      </c>
      <c r="S21" s="92">
        <f t="shared" si="0"/>
        <v>0.58000000000000007</v>
      </c>
      <c r="T21" s="92">
        <f t="shared" si="0"/>
        <v>0</v>
      </c>
      <c r="U21" s="92">
        <f t="shared" si="0"/>
        <v>2E-3</v>
      </c>
      <c r="V21" s="92">
        <f t="shared" si="0"/>
        <v>8.0000000000000002E-3</v>
      </c>
      <c r="W21" s="92">
        <f t="shared" si="0"/>
        <v>0.106</v>
      </c>
      <c r="X21" s="92">
        <f t="shared" si="0"/>
        <v>3.0000000000000001E-3</v>
      </c>
      <c r="Y21" s="92">
        <f t="shared" si="0"/>
        <v>0</v>
      </c>
      <c r="Z21" s="92">
        <f t="shared" si="0"/>
        <v>0.155</v>
      </c>
      <c r="AA21" s="92">
        <f t="shared" si="0"/>
        <v>0</v>
      </c>
      <c r="AB21" s="92">
        <f t="shared" si="0"/>
        <v>2E-3</v>
      </c>
      <c r="AC21" s="92">
        <f t="shared" si="0"/>
        <v>0</v>
      </c>
      <c r="AD21" s="92">
        <f t="shared" si="0"/>
        <v>1.4E-2</v>
      </c>
      <c r="AE21" s="92">
        <f t="shared" si="0"/>
        <v>0</v>
      </c>
      <c r="AF21" s="92">
        <f t="shared" si="0"/>
        <v>0</v>
      </c>
      <c r="AG21" s="92">
        <f t="shared" si="0"/>
        <v>0.111</v>
      </c>
      <c r="AH21" s="92">
        <f t="shared" si="0"/>
        <v>0.13600000000000001</v>
      </c>
      <c r="AI21" s="92">
        <f t="shared" si="0"/>
        <v>0</v>
      </c>
      <c r="AJ21" s="92">
        <f t="shared" si="0"/>
        <v>0.02</v>
      </c>
    </row>
    <row r="22" spans="1:36" ht="15" customHeight="1" x14ac:dyDescent="0.25">
      <c r="A22" s="13"/>
      <c r="B22" s="56"/>
      <c r="C22" s="62" t="s">
        <v>9</v>
      </c>
      <c r="D22" s="93">
        <f>D21*$D27</f>
        <v>2.1999999999999997</v>
      </c>
      <c r="E22" s="93">
        <f>E21*$D27</f>
        <v>0.31900000000000001</v>
      </c>
      <c r="F22" s="93">
        <f>F21*$D27</f>
        <v>0.22</v>
      </c>
      <c r="G22" s="93">
        <f t="shared" ref="G22:Q22" si="1">G21*$D27</f>
        <v>8.7999999999999995E-2</v>
      </c>
      <c r="H22" s="93">
        <f>H21*$D27</f>
        <v>0.43999999999999995</v>
      </c>
      <c r="I22" s="93">
        <f>I21*$D27</f>
        <v>0.32999999999999996</v>
      </c>
      <c r="J22" s="93">
        <f t="shared" si="1"/>
        <v>0.22</v>
      </c>
      <c r="K22" s="94">
        <f>K21*$D27</f>
        <v>2.1999999999999999E-2</v>
      </c>
      <c r="L22" s="93">
        <f t="shared" si="1"/>
        <v>1.8150000000000002</v>
      </c>
      <c r="M22" s="93">
        <f t="shared" si="1"/>
        <v>9.8999999999999991E-2</v>
      </c>
      <c r="N22" s="93">
        <f t="shared" si="1"/>
        <v>0.17599999999999999</v>
      </c>
      <c r="O22" s="93">
        <f t="shared" si="1"/>
        <v>0.93499999999999994</v>
      </c>
      <c r="P22" s="93">
        <f>P21*$D27</f>
        <v>0</v>
      </c>
      <c r="Q22" s="93">
        <f t="shared" si="1"/>
        <v>0</v>
      </c>
      <c r="R22" s="93">
        <f>R21*$D27</f>
        <v>6.6000000000000003E-2</v>
      </c>
      <c r="S22" s="95">
        <f>S21*$D27</f>
        <v>6.3800000000000008</v>
      </c>
      <c r="T22" s="96">
        <f>T21*$D27</f>
        <v>0</v>
      </c>
      <c r="U22" s="97">
        <f>U21*D27</f>
        <v>2.1999999999999999E-2</v>
      </c>
      <c r="V22" s="97">
        <f t="shared" ref="V22:AA22" si="2">V21*$D27</f>
        <v>8.7999999999999995E-2</v>
      </c>
      <c r="W22" s="93">
        <f t="shared" si="2"/>
        <v>1.1659999999999999</v>
      </c>
      <c r="X22" s="93">
        <f t="shared" si="2"/>
        <v>3.3000000000000002E-2</v>
      </c>
      <c r="Y22" s="93">
        <f t="shared" si="2"/>
        <v>0</v>
      </c>
      <c r="Z22" s="93">
        <f t="shared" si="2"/>
        <v>1.7050000000000001</v>
      </c>
      <c r="AA22" s="93">
        <f t="shared" si="2"/>
        <v>0</v>
      </c>
      <c r="AB22" s="93">
        <f t="shared" ref="AB22:AD22" si="3">AB21*$D27</f>
        <v>2.1999999999999999E-2</v>
      </c>
      <c r="AC22" s="93">
        <f t="shared" si="3"/>
        <v>0</v>
      </c>
      <c r="AD22" s="93">
        <f t="shared" si="3"/>
        <v>0.154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1.2210000000000001</v>
      </c>
      <c r="AH22" s="93">
        <f t="shared" ref="AH22" si="7">AH21*$D27</f>
        <v>1.496</v>
      </c>
      <c r="AI22" s="93">
        <f t="shared" ref="AI22" si="8">AI21*$D27</f>
        <v>0</v>
      </c>
      <c r="AJ22" s="93">
        <f t="shared" ref="AJ22" si="9">AJ21*$D27</f>
        <v>0.22</v>
      </c>
    </row>
    <row r="23" spans="1:36" ht="15" customHeight="1" x14ac:dyDescent="0.25">
      <c r="A23" s="13"/>
      <c r="B23" s="56"/>
      <c r="C23" s="5" t="s">
        <v>4</v>
      </c>
      <c r="D23" s="66">
        <v>101.4</v>
      </c>
      <c r="E23" s="66">
        <v>68.400000000000006</v>
      </c>
      <c r="F23" s="66">
        <v>917.3</v>
      </c>
      <c r="G23" s="66">
        <v>116</v>
      </c>
      <c r="H23" s="66">
        <v>100</v>
      </c>
      <c r="I23" s="66">
        <v>58.19</v>
      </c>
      <c r="J23" s="66">
        <v>62.7</v>
      </c>
      <c r="K23" s="66">
        <v>289.39999999999998</v>
      </c>
      <c r="L23" s="66">
        <v>34</v>
      </c>
      <c r="M23" s="66">
        <v>35.4</v>
      </c>
      <c r="N23" s="66">
        <v>37.5</v>
      </c>
      <c r="O23" s="66">
        <v>36.9</v>
      </c>
      <c r="P23" s="66">
        <v>503.6</v>
      </c>
      <c r="Q23" s="66">
        <v>38.9</v>
      </c>
      <c r="R23" s="77">
        <v>144.5</v>
      </c>
      <c r="S23" s="69">
        <v>9.5</v>
      </c>
      <c r="T23" s="72">
        <v>561.79999999999995</v>
      </c>
      <c r="U23" s="75">
        <v>13.8</v>
      </c>
      <c r="V23" s="66">
        <v>257.7</v>
      </c>
      <c r="W23" s="66">
        <v>128.19999999999999</v>
      </c>
      <c r="X23" s="66">
        <v>39.6</v>
      </c>
      <c r="Y23" s="66">
        <v>596.29999999999995</v>
      </c>
      <c r="Z23" s="66">
        <v>70.900000000000006</v>
      </c>
      <c r="AA23" s="77">
        <v>134.88</v>
      </c>
      <c r="AB23" s="66">
        <v>162.1</v>
      </c>
      <c r="AC23" s="66">
        <v>208.4</v>
      </c>
      <c r="AD23" s="66">
        <v>48.7</v>
      </c>
      <c r="AE23" s="103">
        <v>258</v>
      </c>
      <c r="AF23" s="99">
        <v>79.599999999999994</v>
      </c>
      <c r="AG23" s="99">
        <v>341.89</v>
      </c>
      <c r="AH23" s="99">
        <v>216.3</v>
      </c>
      <c r="AI23" s="99">
        <v>271.97000000000003</v>
      </c>
      <c r="AJ23" s="99">
        <v>131.19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223.07999999999998</v>
      </c>
      <c r="E24" s="98">
        <f t="shared" ref="E24:AJ24" si="10">E22*E23</f>
        <v>21.819600000000001</v>
      </c>
      <c r="F24" s="98">
        <f t="shared" si="10"/>
        <v>201.80599999999998</v>
      </c>
      <c r="G24" s="98">
        <f t="shared" si="10"/>
        <v>10.208</v>
      </c>
      <c r="H24" s="98">
        <f t="shared" si="10"/>
        <v>43.999999999999993</v>
      </c>
      <c r="I24" s="98">
        <f t="shared" si="10"/>
        <v>19.202699999999997</v>
      </c>
      <c r="J24" s="98">
        <f t="shared" si="10"/>
        <v>13.794</v>
      </c>
      <c r="K24" s="98">
        <f t="shared" si="10"/>
        <v>6.3667999999999996</v>
      </c>
      <c r="L24" s="98">
        <f t="shared" si="10"/>
        <v>61.710000000000008</v>
      </c>
      <c r="M24" s="98">
        <f t="shared" si="10"/>
        <v>3.5045999999999995</v>
      </c>
      <c r="N24" s="98">
        <f t="shared" si="10"/>
        <v>6.6</v>
      </c>
      <c r="O24" s="98">
        <f t="shared" si="10"/>
        <v>34.5015</v>
      </c>
      <c r="P24" s="98">
        <f t="shared" si="10"/>
        <v>0</v>
      </c>
      <c r="Q24" s="98">
        <f t="shared" si="10"/>
        <v>0</v>
      </c>
      <c r="R24" s="98">
        <f t="shared" si="10"/>
        <v>9.5370000000000008</v>
      </c>
      <c r="S24" s="98">
        <f t="shared" si="10"/>
        <v>60.610000000000007</v>
      </c>
      <c r="T24" s="98">
        <f t="shared" si="10"/>
        <v>0</v>
      </c>
      <c r="U24" s="98">
        <f t="shared" si="10"/>
        <v>0.30359999999999998</v>
      </c>
      <c r="V24" s="98">
        <f t="shared" si="10"/>
        <v>22.677599999999998</v>
      </c>
      <c r="W24" s="98">
        <f t="shared" si="10"/>
        <v>149.48119999999997</v>
      </c>
      <c r="X24" s="98">
        <f t="shared" si="10"/>
        <v>1.3068000000000002</v>
      </c>
      <c r="Y24" s="98">
        <f t="shared" si="10"/>
        <v>0</v>
      </c>
      <c r="Z24" s="98">
        <f t="shared" si="10"/>
        <v>120.88450000000002</v>
      </c>
      <c r="AA24" s="98">
        <f t="shared" si="10"/>
        <v>0</v>
      </c>
      <c r="AB24" s="98">
        <f t="shared" si="10"/>
        <v>3.5661999999999998</v>
      </c>
      <c r="AC24" s="98">
        <f t="shared" si="10"/>
        <v>0</v>
      </c>
      <c r="AD24" s="98">
        <f t="shared" si="10"/>
        <v>7.4998000000000005</v>
      </c>
      <c r="AE24" s="98">
        <f t="shared" si="10"/>
        <v>0</v>
      </c>
      <c r="AF24" s="98">
        <f t="shared" si="10"/>
        <v>0</v>
      </c>
      <c r="AG24" s="98">
        <f t="shared" si="10"/>
        <v>417.44769000000002</v>
      </c>
      <c r="AH24" s="98">
        <f t="shared" si="10"/>
        <v>323.58480000000003</v>
      </c>
      <c r="AI24" s="98">
        <f t="shared" si="10"/>
        <v>0</v>
      </c>
      <c r="AJ24" s="98">
        <f t="shared" si="10"/>
        <v>28.861799999999999</v>
      </c>
    </row>
    <row r="25" spans="1:36" ht="15" customHeight="1" x14ac:dyDescent="0.25">
      <c r="A25" s="13"/>
      <c r="B25" s="81"/>
      <c r="C25" s="80" t="s">
        <v>11</v>
      </c>
      <c r="D25" s="142">
        <f>SUM(D24:AJ24)</f>
        <v>1792.35419</v>
      </c>
      <c r="E25" s="14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43">
        <f>D25/D27</f>
        <v>162.94129000000001</v>
      </c>
      <c r="E26" s="14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11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44" t="s">
        <v>16</v>
      </c>
      <c r="M28" s="144"/>
      <c r="N28" s="144"/>
      <c r="O28" s="144"/>
      <c r="P28" s="14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3" t="s">
        <v>0</v>
      </c>
      <c r="E29" s="133"/>
      <c r="F29" s="36"/>
      <c r="G29" s="133" t="s">
        <v>12</v>
      </c>
      <c r="H29" s="133"/>
      <c r="I29" s="133"/>
      <c r="J29" s="133"/>
      <c r="K29" s="133"/>
      <c r="L29" s="36"/>
      <c r="M29" s="36"/>
      <c r="N29" s="36"/>
      <c r="O29" s="36"/>
      <c r="P29" s="36"/>
      <c r="Q29" s="134" t="s">
        <v>0</v>
      </c>
      <c r="R29" s="134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27"/>
      <c r="U30" s="127"/>
      <c r="V30" s="127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T30:V30"/>
    <mergeCell ref="D31:E31"/>
    <mergeCell ref="G31:K31"/>
    <mergeCell ref="Q29:R29"/>
    <mergeCell ref="D29:E29"/>
    <mergeCell ref="G29:K29"/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C18" sqref="C18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36"/>
      <c r="B1" s="17"/>
      <c r="C1" s="136" t="s">
        <v>3</v>
      </c>
      <c r="D1" s="130" t="s">
        <v>7</v>
      </c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  <c r="T1" s="131"/>
      <c r="U1" s="131"/>
      <c r="V1" s="131"/>
      <c r="W1" s="131"/>
      <c r="X1" s="131"/>
      <c r="Y1" s="131"/>
      <c r="Z1" s="131"/>
      <c r="AA1" s="131"/>
      <c r="AB1" s="131"/>
      <c r="AC1" s="131"/>
      <c r="AD1" s="131"/>
      <c r="AE1" s="131"/>
      <c r="AF1" s="131"/>
      <c r="AG1" s="131"/>
      <c r="AH1" s="131"/>
      <c r="AI1" s="132"/>
    </row>
    <row r="2" spans="1:35" ht="48" x14ac:dyDescent="0.25">
      <c r="A2" s="137"/>
      <c r="B2" s="18"/>
      <c r="C2" s="137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69</v>
      </c>
      <c r="K2" s="19" t="s">
        <v>56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62</v>
      </c>
      <c r="AD2" s="121" t="s">
        <v>61</v>
      </c>
      <c r="AE2" s="121" t="s">
        <v>53</v>
      </c>
      <c r="AF2" s="121" t="s">
        <v>60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8" t="s">
        <v>50</v>
      </c>
      <c r="B3" s="21">
        <v>0.18</v>
      </c>
      <c r="C3" s="106" t="s">
        <v>55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8"/>
      <c r="B4" s="21">
        <v>0.18</v>
      </c>
      <c r="C4" s="107" t="s">
        <v>63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8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8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8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35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35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35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35" t="s">
        <v>1</v>
      </c>
      <c r="B11" s="21">
        <v>0.06</v>
      </c>
      <c r="C11" s="107" t="s">
        <v>64</v>
      </c>
      <c r="D11" s="16"/>
      <c r="E11" s="16">
        <v>3.0000000000000001E-3</v>
      </c>
      <c r="F11" s="16"/>
      <c r="G11" s="16">
        <v>3.0000000000000001E-3</v>
      </c>
      <c r="H11" s="16"/>
      <c r="I11" s="16"/>
      <c r="J11" s="16"/>
      <c r="K11" s="16"/>
      <c r="L11" s="16"/>
      <c r="M11" s="16"/>
      <c r="N11" s="16">
        <v>8.0000000000000002E-3</v>
      </c>
      <c r="O11" s="16">
        <v>0.06</v>
      </c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/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35"/>
      <c r="B12" s="21">
        <v>0.18</v>
      </c>
      <c r="C12" s="107" t="s">
        <v>65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2.9000000000000001E-2</v>
      </c>
      <c r="M12" s="16">
        <v>8.9999999999999993E-3</v>
      </c>
      <c r="N12" s="16">
        <v>1.0999999999999999E-2</v>
      </c>
      <c r="O12" s="16">
        <v>4.4999999999999998E-2</v>
      </c>
      <c r="P12" s="16"/>
      <c r="Q12" s="16"/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2E-3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35"/>
      <c r="B13" s="21">
        <v>0.15</v>
      </c>
      <c r="C13" s="107" t="s">
        <v>66</v>
      </c>
      <c r="D13" s="16">
        <v>2.4E-2</v>
      </c>
      <c r="E13" s="16"/>
      <c r="F13" s="16">
        <v>5.0000000000000001E-3</v>
      </c>
      <c r="G13" s="16"/>
      <c r="H13" s="16"/>
      <c r="I13" s="16"/>
      <c r="J13" s="16"/>
      <c r="K13" s="16"/>
      <c r="L13" s="16">
        <v>0.17</v>
      </c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35"/>
      <c r="B14" s="21">
        <v>0.08</v>
      </c>
      <c r="C14" s="107" t="s">
        <v>67</v>
      </c>
      <c r="D14" s="16">
        <v>2.8000000000000001E-2</v>
      </c>
      <c r="E14" s="16"/>
      <c r="F14" s="16">
        <v>5.0000000000000001E-3</v>
      </c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>
        <v>0.5</v>
      </c>
      <c r="T14" s="22"/>
      <c r="U14" s="16"/>
      <c r="V14" s="16"/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>
        <v>0.155</v>
      </c>
      <c r="AF14" s="102"/>
      <c r="AG14" s="102"/>
      <c r="AH14" s="102"/>
      <c r="AI14" s="102"/>
    </row>
    <row r="15" spans="1:35" x14ac:dyDescent="0.25">
      <c r="A15" s="135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35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35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35" t="s">
        <v>2</v>
      </c>
      <c r="B18" s="21">
        <v>0.15</v>
      </c>
      <c r="C18" s="107" t="s">
        <v>68</v>
      </c>
      <c r="D18" s="16"/>
      <c r="E18" s="16">
        <v>8.0000000000000002E-3</v>
      </c>
      <c r="F18" s="16">
        <v>5.0000000000000001E-3</v>
      </c>
      <c r="G18" s="16">
        <v>3.0000000000000001E-3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0.5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>
        <v>0.13800000000000001</v>
      </c>
      <c r="AH18" s="102">
        <v>1.7999999999999999E-2</v>
      </c>
      <c r="AI18" s="102"/>
    </row>
    <row r="19" spans="1:35" x14ac:dyDescent="0.25">
      <c r="A19" s="135"/>
      <c r="B19" s="21">
        <v>0.18</v>
      </c>
      <c r="C19" s="107" t="s">
        <v>37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>
        <v>0.18</v>
      </c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35"/>
      <c r="B20" s="21">
        <v>0.02</v>
      </c>
      <c r="C20" s="23" t="s">
        <v>49</v>
      </c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>
        <v>0.02</v>
      </c>
    </row>
    <row r="21" spans="1:35" x14ac:dyDescent="0.25">
      <c r="A21" s="24"/>
      <c r="B21" s="25"/>
      <c r="C21" s="26" t="s">
        <v>8</v>
      </c>
      <c r="D21" s="27">
        <f>SUM(D3:D20)</f>
        <v>0.27799999999999997</v>
      </c>
      <c r="E21" s="27">
        <f t="shared" ref="E21:AI21" si="0">SUM(E3:E20)</f>
        <v>3.5000000000000003E-2</v>
      </c>
      <c r="F21" s="27">
        <f t="shared" si="0"/>
        <v>2.4000000000000004E-2</v>
      </c>
      <c r="G21" s="27">
        <f t="shared" si="0"/>
        <v>9.0000000000000011E-3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0.19900000000000001</v>
      </c>
      <c r="M21" s="27">
        <f t="shared" si="0"/>
        <v>8.9999999999999993E-3</v>
      </c>
      <c r="N21" s="27">
        <f t="shared" si="0"/>
        <v>1.9E-2</v>
      </c>
      <c r="O21" s="27">
        <f t="shared" si="0"/>
        <v>0.105</v>
      </c>
      <c r="P21" s="27">
        <f t="shared" si="0"/>
        <v>0</v>
      </c>
      <c r="Q21" s="27">
        <f t="shared" si="0"/>
        <v>0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0.01</v>
      </c>
      <c r="W21" s="27">
        <f t="shared" si="0"/>
        <v>0.112</v>
      </c>
      <c r="X21" s="27">
        <f t="shared" si="0"/>
        <v>3.0000000000000001E-3</v>
      </c>
      <c r="Y21" s="27">
        <f t="shared" si="0"/>
        <v>0</v>
      </c>
      <c r="Z21" s="27">
        <f t="shared" si="0"/>
        <v>0.18</v>
      </c>
      <c r="AA21" s="27">
        <f t="shared" si="0"/>
        <v>2E-3</v>
      </c>
      <c r="AB21" s="27">
        <f t="shared" si="0"/>
        <v>0</v>
      </c>
      <c r="AC21" s="27">
        <f t="shared" si="0"/>
        <v>0</v>
      </c>
      <c r="AD21" s="27">
        <f t="shared" si="0"/>
        <v>0</v>
      </c>
      <c r="AE21" s="27">
        <f t="shared" si="0"/>
        <v>0.155</v>
      </c>
      <c r="AF21" s="27">
        <f t="shared" si="0"/>
        <v>0</v>
      </c>
      <c r="AG21" s="27">
        <f t="shared" si="0"/>
        <v>0.13800000000000001</v>
      </c>
      <c r="AH21" s="27">
        <f t="shared" si="0"/>
        <v>1.7999999999999999E-2</v>
      </c>
      <c r="AI21" s="27">
        <f t="shared" si="0"/>
        <v>0.02</v>
      </c>
    </row>
    <row r="22" spans="1:35" x14ac:dyDescent="0.25">
      <c r="A22" s="24"/>
      <c r="B22" s="25"/>
      <c r="C22" s="28" t="s">
        <v>9</v>
      </c>
      <c r="D22" s="44">
        <f>D21*$D27</f>
        <v>0.27799999999999997</v>
      </c>
      <c r="E22" s="76">
        <f t="shared" ref="E22:AI22" si="1">E21*$D27</f>
        <v>3.5000000000000003E-2</v>
      </c>
      <c r="F22" s="76">
        <f t="shared" si="1"/>
        <v>2.4000000000000004E-2</v>
      </c>
      <c r="G22" s="76">
        <f t="shared" si="1"/>
        <v>9.0000000000000011E-3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0.19900000000000001</v>
      </c>
      <c r="M22" s="76">
        <f t="shared" si="1"/>
        <v>8.9999999999999993E-3</v>
      </c>
      <c r="N22" s="76">
        <f t="shared" si="1"/>
        <v>1.9E-2</v>
      </c>
      <c r="O22" s="76">
        <f t="shared" si="1"/>
        <v>0.105</v>
      </c>
      <c r="P22" s="76">
        <f t="shared" si="1"/>
        <v>0</v>
      </c>
      <c r="Q22" s="76">
        <f t="shared" si="1"/>
        <v>0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0.01</v>
      </c>
      <c r="W22" s="122">
        <f t="shared" si="1"/>
        <v>0.112</v>
      </c>
      <c r="X22" s="122">
        <f t="shared" si="1"/>
        <v>3.0000000000000001E-3</v>
      </c>
      <c r="Y22" s="76">
        <f t="shared" si="1"/>
        <v>0</v>
      </c>
      <c r="Z22" s="76">
        <f t="shared" si="1"/>
        <v>0.18</v>
      </c>
      <c r="AA22" s="122">
        <f t="shared" si="1"/>
        <v>2E-3</v>
      </c>
      <c r="AB22" s="76">
        <f t="shared" si="1"/>
        <v>0</v>
      </c>
      <c r="AC22" s="122">
        <f t="shared" si="1"/>
        <v>0</v>
      </c>
      <c r="AD22" s="122">
        <f t="shared" si="1"/>
        <v>0</v>
      </c>
      <c r="AE22" s="76">
        <f t="shared" si="1"/>
        <v>0.155</v>
      </c>
      <c r="AF22" s="122">
        <f t="shared" si="1"/>
        <v>0</v>
      </c>
      <c r="AG22" s="122">
        <f t="shared" si="1"/>
        <v>0.13800000000000001</v>
      </c>
      <c r="AH22" s="76">
        <f t="shared" si="1"/>
        <v>1.7999999999999999E-2</v>
      </c>
      <c r="AI22" s="76">
        <f t="shared" si="1"/>
        <v>0.02</v>
      </c>
    </row>
    <row r="23" spans="1:35" x14ac:dyDescent="0.25">
      <c r="A23" s="24"/>
      <c r="B23" s="25"/>
      <c r="C23" s="29" t="s">
        <v>4</v>
      </c>
      <c r="D23" s="30">
        <v>101.4</v>
      </c>
      <c r="E23" s="30">
        <v>68.400000000000006</v>
      </c>
      <c r="F23" s="30">
        <v>917.3</v>
      </c>
      <c r="G23" s="30">
        <v>116</v>
      </c>
      <c r="H23" s="30">
        <v>100</v>
      </c>
      <c r="I23" s="30">
        <v>58.19</v>
      </c>
      <c r="J23" s="30">
        <v>62.7</v>
      </c>
      <c r="K23" s="30">
        <v>289.39999999999998</v>
      </c>
      <c r="L23" s="30">
        <v>36.700000000000003</v>
      </c>
      <c r="M23" s="30">
        <v>35.4</v>
      </c>
      <c r="N23" s="30">
        <v>36.700000000000003</v>
      </c>
      <c r="O23" s="30">
        <v>36.9</v>
      </c>
      <c r="P23" s="30">
        <v>503.6</v>
      </c>
      <c r="Q23" s="30">
        <v>38.9</v>
      </c>
      <c r="R23" s="30">
        <v>144.5</v>
      </c>
      <c r="S23" s="30">
        <v>9.5</v>
      </c>
      <c r="T23" s="30">
        <v>554.6</v>
      </c>
      <c r="U23" s="30">
        <v>13.8</v>
      </c>
      <c r="V23" s="30">
        <v>257.7</v>
      </c>
      <c r="W23" s="30">
        <v>128.19999999999999</v>
      </c>
      <c r="X23" s="30">
        <v>39.6</v>
      </c>
      <c r="Y23" s="30">
        <v>596.29999999999995</v>
      </c>
      <c r="Z23" s="30">
        <v>70.900000000000006</v>
      </c>
      <c r="AA23" s="30">
        <v>162.1</v>
      </c>
      <c r="AB23" s="30">
        <v>134.88</v>
      </c>
      <c r="AC23" s="30">
        <v>51.4</v>
      </c>
      <c r="AD23" s="101">
        <v>258</v>
      </c>
      <c r="AE23" s="3">
        <v>216.3</v>
      </c>
      <c r="AF23" s="3">
        <v>79.599999999999994</v>
      </c>
      <c r="AG23" s="3">
        <v>341.89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28.1892</v>
      </c>
      <c r="E24" s="32">
        <f t="shared" ref="E24:AI24" si="2">E22*E23</f>
        <v>2.3940000000000006</v>
      </c>
      <c r="F24" s="32">
        <f t="shared" si="2"/>
        <v>22.015200000000004</v>
      </c>
      <c r="G24" s="32">
        <f t="shared" si="2"/>
        <v>1.044</v>
      </c>
      <c r="H24" s="32">
        <f t="shared" si="2"/>
        <v>5</v>
      </c>
      <c r="I24" s="32">
        <f t="shared" si="2"/>
        <v>2.1530299999999998</v>
      </c>
      <c r="J24" s="32">
        <f t="shared" si="2"/>
        <v>1.7556</v>
      </c>
      <c r="K24" s="32">
        <f t="shared" si="2"/>
        <v>0.57879999999999998</v>
      </c>
      <c r="L24" s="32">
        <f t="shared" si="2"/>
        <v>7.303300000000001</v>
      </c>
      <c r="M24" s="32">
        <f t="shared" si="2"/>
        <v>0.31859999999999994</v>
      </c>
      <c r="N24" s="32">
        <f t="shared" si="2"/>
        <v>0.69730000000000003</v>
      </c>
      <c r="O24" s="32">
        <f t="shared" si="2"/>
        <v>3.8744999999999998</v>
      </c>
      <c r="P24" s="32">
        <f t="shared" si="2"/>
        <v>0</v>
      </c>
      <c r="Q24" s="32">
        <f t="shared" si="2"/>
        <v>0</v>
      </c>
      <c r="R24" s="32">
        <f t="shared" si="2"/>
        <v>1.1559999999999999</v>
      </c>
      <c r="S24" s="32">
        <f t="shared" si="2"/>
        <v>9.5</v>
      </c>
      <c r="T24" s="32">
        <f t="shared" si="2"/>
        <v>0</v>
      </c>
      <c r="U24" s="32">
        <f t="shared" si="2"/>
        <v>6.9000000000000006E-2</v>
      </c>
      <c r="V24" s="32">
        <f t="shared" si="2"/>
        <v>2.577</v>
      </c>
      <c r="W24" s="32">
        <f t="shared" si="2"/>
        <v>14.3584</v>
      </c>
      <c r="X24" s="32">
        <f t="shared" si="2"/>
        <v>0.1188</v>
      </c>
      <c r="Y24" s="32">
        <f t="shared" si="2"/>
        <v>0</v>
      </c>
      <c r="Z24" s="32">
        <f t="shared" si="2"/>
        <v>12.762</v>
      </c>
      <c r="AA24" s="32">
        <f t="shared" si="2"/>
        <v>0.32419999999999999</v>
      </c>
      <c r="AB24" s="32">
        <f t="shared" si="2"/>
        <v>0</v>
      </c>
      <c r="AC24" s="32">
        <f t="shared" si="2"/>
        <v>0</v>
      </c>
      <c r="AD24" s="32">
        <f t="shared" si="2"/>
        <v>0</v>
      </c>
      <c r="AE24" s="32">
        <f t="shared" si="2"/>
        <v>33.526499999999999</v>
      </c>
      <c r="AF24" s="32">
        <f t="shared" si="2"/>
        <v>0</v>
      </c>
      <c r="AG24" s="32">
        <f t="shared" si="2"/>
        <v>47.180820000000004</v>
      </c>
      <c r="AH24" s="32">
        <f t="shared" si="2"/>
        <v>0.87659999999999993</v>
      </c>
      <c r="AI24" s="32">
        <f t="shared" si="2"/>
        <v>2.6978</v>
      </c>
    </row>
    <row r="25" spans="1:35" x14ac:dyDescent="0.25">
      <c r="A25" s="24"/>
      <c r="B25" s="25"/>
      <c r="C25" s="33" t="s">
        <v>11</v>
      </c>
      <c r="D25" s="128">
        <f>SUM(D24:AI24)</f>
        <v>200.47065000000003</v>
      </c>
      <c r="E25" s="128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29">
        <f>D25/D27</f>
        <v>200.47065000000003</v>
      </c>
      <c r="E26" s="129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3" t="s">
        <v>0</v>
      </c>
      <c r="P27" s="133"/>
      <c r="Q27" s="36"/>
      <c r="R27" s="133" t="s">
        <v>12</v>
      </c>
      <c r="S27" s="133"/>
      <c r="T27" s="133"/>
      <c r="U27" s="133"/>
      <c r="V27" s="133"/>
      <c r="W27" s="36"/>
      <c r="X27" s="36"/>
      <c r="Y27" s="36"/>
      <c r="Z27" s="36"/>
      <c r="AA27" s="134" t="s">
        <v>0</v>
      </c>
      <c r="AB27" s="134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27"/>
      <c r="AE28" s="127"/>
      <c r="AF28" s="127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11:A17"/>
    <mergeCell ref="A1:A2"/>
    <mergeCell ref="C1:C2"/>
    <mergeCell ref="D1:AI1"/>
    <mergeCell ref="A3:A7"/>
    <mergeCell ref="A8:A10"/>
    <mergeCell ref="AD28:AF28"/>
    <mergeCell ref="A18:A20"/>
    <mergeCell ref="D25:E25"/>
    <mergeCell ref="D26:E26"/>
    <mergeCell ref="O27:P27"/>
    <mergeCell ref="R27:V27"/>
    <mergeCell ref="AA27:AB2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2024-12-09T07:27:06Z</cp:lastPrinted>
  <dcterms:created xsi:type="dcterms:W3CDTF">2014-07-11T13:42:12Z</dcterms:created>
  <dcterms:modified xsi:type="dcterms:W3CDTF">2024-12-09T07:31:11Z</dcterms:modified>
</cp:coreProperties>
</file>