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720" yWindow="435" windowWidth="14115" windowHeight="7710" activeTab="3"/>
  </bookViews>
  <sheets>
    <sheet name="3-7 лет" sheetId="1" r:id="rId1"/>
    <sheet name=" СВО 3-7 лет" sheetId="15" r:id="rId2"/>
    <sheet name="1,5 до 3х" sheetId="7" r:id="rId3"/>
    <sheet name="инвалид" sheetId="18" r:id="rId4"/>
  </sheets>
  <definedNames>
    <definedName name="_xlnm.Print_Area" localSheetId="0">'3-7 лет'!$A$1:$AJ$53</definedName>
  </definedNames>
  <calcPr calcId="152511" calcMode="manual"/>
</workbook>
</file>

<file path=xl/calcChain.xml><?xml version="1.0" encoding="utf-8"?>
<calcChain xmlns="http://schemas.openxmlformats.org/spreadsheetml/2006/main">
  <c r="N21" i="7" l="1"/>
  <c r="M21" i="7"/>
  <c r="U22" i="1" l="1"/>
  <c r="T21" i="1"/>
  <c r="T22" i="1" s="1"/>
  <c r="U21" i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F21" i="1"/>
  <c r="AG21" i="1"/>
  <c r="AH21" i="1"/>
  <c r="AI21" i="1"/>
  <c r="AJ21" i="1"/>
  <c r="U22" i="18" l="1"/>
  <c r="AI21" i="18" l="1"/>
  <c r="AI22" i="18" s="1"/>
  <c r="AI24" i="18" s="1"/>
  <c r="AH21" i="18"/>
  <c r="AG21" i="18"/>
  <c r="AG22" i="18" s="1"/>
  <c r="AG24" i="18" s="1"/>
  <c r="AF21" i="18"/>
  <c r="AF22" i="18" s="1"/>
  <c r="AF24" i="18" s="1"/>
  <c r="AE21" i="18"/>
  <c r="AE22" i="18" s="1"/>
  <c r="AE24" i="18" s="1"/>
  <c r="AD21" i="18"/>
  <c r="AC21" i="18"/>
  <c r="AB21" i="18"/>
  <c r="AA21" i="18"/>
  <c r="Z21" i="18"/>
  <c r="Y21" i="18"/>
  <c r="X21" i="18"/>
  <c r="W21" i="18"/>
  <c r="V21" i="18"/>
  <c r="U21" i="18"/>
  <c r="U24" i="18" s="1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D22" i="18" s="1"/>
  <c r="D24" i="18" s="1"/>
  <c r="I22" i="18" l="1"/>
  <c r="I24" i="18" s="1"/>
  <c r="AD22" i="18"/>
  <c r="AD24" i="18" s="1"/>
  <c r="K22" i="18"/>
  <c r="K24" i="18" s="1"/>
  <c r="AH22" i="18"/>
  <c r="AH24" i="18" s="1"/>
  <c r="H22" i="18"/>
  <c r="H24" i="18" s="1"/>
  <c r="AB22" i="18"/>
  <c r="AB24" i="18" s="1"/>
  <c r="W22" i="18"/>
  <c r="W24" i="18" s="1"/>
  <c r="L22" i="18"/>
  <c r="L24" i="18" s="1"/>
  <c r="Y22" i="18"/>
  <c r="Y24" i="18" s="1"/>
  <c r="R22" i="18"/>
  <c r="R24" i="18" s="1"/>
  <c r="Z22" i="18"/>
  <c r="Z24" i="18" s="1"/>
  <c r="E22" i="18"/>
  <c r="E24" i="18" s="1"/>
  <c r="AC22" i="18"/>
  <c r="AC24" i="18" s="1"/>
  <c r="F22" i="18"/>
  <c r="F24" i="18" s="1"/>
  <c r="J22" i="18"/>
  <c r="J24" i="18" s="1"/>
  <c r="N22" i="18"/>
  <c r="N24" i="18" s="1"/>
  <c r="Q22" i="18"/>
  <c r="Q24" i="18" s="1"/>
  <c r="G22" i="18"/>
  <c r="G24" i="18" s="1"/>
  <c r="O22" i="18"/>
  <c r="O24" i="18" s="1"/>
  <c r="AA22" i="18"/>
  <c r="AA24" i="18" s="1"/>
  <c r="M22" i="18"/>
  <c r="M24" i="18" s="1"/>
  <c r="T22" i="18"/>
  <c r="T24" i="18" s="1"/>
  <c r="X22" i="18"/>
  <c r="X24" i="18" s="1"/>
  <c r="V22" i="18"/>
  <c r="V24" i="18" s="1"/>
  <c r="P22" i="18"/>
  <c r="P24" i="18" s="1"/>
  <c r="S22" i="18"/>
  <c r="S24" i="18" s="1"/>
  <c r="X24" i="15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5" i="18"/>
  <c r="D26" i="18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AE24" i="1"/>
  <c r="L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<sst xmlns="http://schemas.openxmlformats.org/spreadsheetml/2006/main" count="291" uniqueCount="71">
  <si>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</si>
  <si>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</si>
  <si>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</si>
  <si>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</si>
  <si>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</si>
  <si>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</si>
  <si>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</si>
  <si>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</si>
  <si>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</si>
  <si>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</si>
  <si>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</si>
  <si>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</si>
  <si>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</si>
  <si>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</si>
  <si>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</si>
  <si>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</si>
  <si>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</si>
  <si>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</si>
  <si>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</si>
  <si>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</si>
  <si>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</si>
  <si>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</si>
  <si>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</si>
  <si>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</si>
  <si>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</si>
  <si>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</si>
  <si>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</si>
  <si>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</si>
  <si>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</si>
  <si>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</si>
  <si>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</si>
  <si>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</si>
  <si>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</si>
  <si>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</si>
  <si>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</si>
  <si>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</si>
  <si>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</si>
  <si>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</si>
  <si>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</si>
  <si>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</si>
  <si>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</si>
  <si>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</si>
  <si>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</si>
  <si>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</si>
  <si>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</si>
  <si>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</si>
  <si>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</si>
  <si>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</si>
  <si>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</si>
  <si>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</si>
  <si>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</si>
  <si>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</si>
  <si>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рыба св</t>
  </si>
  <si>
    <t>компот из сухофр</t>
  </si>
  <si>
    <t>ряженка</t>
  </si>
  <si>
    <t>коф нап из цикор</t>
  </si>
  <si>
    <t>цикор</t>
  </si>
  <si>
    <t>вермиш</t>
  </si>
  <si>
    <t>изюи</t>
  </si>
  <si>
    <t>мол сгущ</t>
  </si>
  <si>
    <t>лим кт</t>
  </si>
  <si>
    <t>курица</t>
  </si>
  <si>
    <t>рис</t>
  </si>
  <si>
    <t>суп мол вермиш</t>
  </si>
  <si>
    <t>салат из св кап</t>
  </si>
  <si>
    <t>борщ с фас со смет</t>
  </si>
  <si>
    <t>жаркое по-дом</t>
  </si>
  <si>
    <t>запеканка тв-рис</t>
  </si>
  <si>
    <t>фасоль</t>
  </si>
  <si>
    <t>запеканка рис с твор</t>
  </si>
  <si>
    <t>молоко сгущ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</si>
</sst>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23" fillId="0" borderId="2" xfId="0" applyFont="1" applyBorder="1" applyAlignment="1">
      <alignment textRotation="90"/>
    </xf>
    <xf numFmtId="0" fontId="21" fillId="0" borderId="1" xfId="0" applyFont="1" applyBorder="1" applyAlignment="1">
      <alignment textRotation="90"/>
    </xf>
    <xf numFmtId="164" fontId="12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K28"/>
  <sheetViews>
    <sheetView view="pageBreakPreview" topLeftCell="B1" zoomScale="87" zoomScaleNormal="80" zoomScaleSheetLayoutView="87" workbookViewId="0">
      <selection activeCell="AH6" sqref="AH6:AH7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2" width="5.5703125" style="1" customWidth="1"/>
    <col min="33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49.5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57</v>
      </c>
      <c r="K2" s="19" t="s">
        <v>56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58</v>
      </c>
      <c r="AE2" s="91" t="s">
        <v>62</v>
      </c>
      <c r="AF2" s="91" t="s">
        <v>59</v>
      </c>
      <c r="AG2" s="91" t="s">
        <v>68</v>
      </c>
      <c r="AH2" s="91" t="s">
        <v>60</v>
      </c>
      <c r="AI2" s="91" t="s">
        <v>48</v>
      </c>
      <c r="AJ2" s="91" t="s">
        <v>52</v>
      </c>
    </row>
    <row r="3" spans="1:36" ht="15" customHeight="1" x14ac:dyDescent="0.25">
      <c r="A3" s="138" t="s">
        <v>50</v>
      </c>
      <c r="B3" s="21">
        <v>0.18</v>
      </c>
      <c r="C3" s="106" t="s">
        <v>63</v>
      </c>
      <c r="D3" s="16">
        <v>0.126</v>
      </c>
      <c r="E3" s="16">
        <v>2E-3</v>
      </c>
      <c r="F3" s="16">
        <v>4.0000000000000001E-3</v>
      </c>
      <c r="G3" s="16"/>
      <c r="H3" s="16"/>
      <c r="I3" s="16"/>
      <c r="J3" s="16">
        <v>1.4999999999999999E-2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38"/>
      <c r="B4" s="21">
        <v>0.18</v>
      </c>
      <c r="C4" s="107" t="s">
        <v>55</v>
      </c>
      <c r="D4" s="16">
        <v>0.09</v>
      </c>
      <c r="E4" s="16">
        <v>0.01</v>
      </c>
      <c r="F4" s="16"/>
      <c r="G4" s="16"/>
      <c r="H4" s="16"/>
      <c r="I4" s="16" t="s">
        <v>38</v>
      </c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38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>
        <v>1.2E-2</v>
      </c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38"/>
      <c r="B7" s="21">
        <v>0.1</v>
      </c>
      <c r="C7" s="107" t="s">
        <v>42</v>
      </c>
      <c r="D7" s="16"/>
      <c r="E7" s="16"/>
      <c r="F7" s="16"/>
      <c r="G7" s="16"/>
      <c r="H7" s="16"/>
      <c r="I7" s="16" t="s">
        <v>38</v>
      </c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ht="15" customHeight="1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35" t="s">
        <v>1</v>
      </c>
      <c r="B11" s="21">
        <v>0.06</v>
      </c>
      <c r="C11" s="107" t="s">
        <v>64</v>
      </c>
      <c r="D11" s="16"/>
      <c r="E11" s="16">
        <v>3.0000000000000001E-3</v>
      </c>
      <c r="F11" s="16"/>
      <c r="G11" s="16">
        <v>3.0000000000000001E-3</v>
      </c>
      <c r="H11" s="16"/>
      <c r="I11" s="16"/>
      <c r="J11" s="16"/>
      <c r="K11" s="16"/>
      <c r="L11" s="16"/>
      <c r="M11" s="16"/>
      <c r="N11" s="16">
        <v>8.0000000000000002E-3</v>
      </c>
      <c r="O11" s="16">
        <v>0.06</v>
      </c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/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35"/>
      <c r="B12" s="21">
        <v>0.18</v>
      </c>
      <c r="C12" s="107" t="s">
        <v>65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2.4E-2</v>
      </c>
      <c r="M12" s="16">
        <v>8.9999999999999993E-3</v>
      </c>
      <c r="N12" s="16">
        <v>8.9999999999999993E-3</v>
      </c>
      <c r="O12" s="16"/>
      <c r="P12" s="16"/>
      <c r="Q12" s="16">
        <v>3.5999999999999997E-2</v>
      </c>
      <c r="R12" s="16"/>
      <c r="S12" s="48"/>
      <c r="T12" s="22"/>
      <c r="U12" s="16">
        <v>5.0000000000000001E-3</v>
      </c>
      <c r="V12" s="16">
        <v>8.9999999999999993E-3</v>
      </c>
      <c r="W12" s="16"/>
      <c r="X12" s="46"/>
      <c r="Y12" s="16"/>
      <c r="Z12" s="16"/>
      <c r="AA12" s="16"/>
      <c r="AB12" s="16">
        <v>5.0000000000000001E-3</v>
      </c>
      <c r="AC12" s="16"/>
      <c r="AD12" s="16"/>
      <c r="AE12" s="102"/>
      <c r="AF12" s="102"/>
      <c r="AG12" s="102">
        <v>7.0000000000000001E-3</v>
      </c>
      <c r="AH12" s="102"/>
      <c r="AI12" s="102"/>
      <c r="AJ12" s="102"/>
    </row>
    <row r="13" spans="1:36" ht="15" customHeight="1" x14ac:dyDescent="0.25">
      <c r="A13" s="135"/>
      <c r="B13" s="21">
        <v>0.2</v>
      </c>
      <c r="C13" s="107" t="s">
        <v>66</v>
      </c>
      <c r="D13" s="16"/>
      <c r="E13" s="16"/>
      <c r="F13" s="16">
        <v>5.0000000000000001E-3</v>
      </c>
      <c r="G13" s="16">
        <v>2E-3</v>
      </c>
      <c r="H13" s="16"/>
      <c r="I13" s="16"/>
      <c r="J13" s="16"/>
      <c r="K13" s="16"/>
      <c r="L13" s="16">
        <v>0.2</v>
      </c>
      <c r="M13" s="16">
        <v>1.4999999999999999E-2</v>
      </c>
      <c r="N13" s="16"/>
      <c r="O13" s="16"/>
      <c r="P13" s="16">
        <v>0.12</v>
      </c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3.0000000000000001E-3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36" s="9" customFormat="1" ht="15" customHeight="1" x14ac:dyDescent="0.25">
      <c r="A14" s="135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ht="15" customHeight="1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4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35"/>
      <c r="B16" s="21">
        <v>0.18</v>
      </c>
      <c r="C16" s="107" t="s">
        <v>53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 t="s">
        <v>38</v>
      </c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35" t="s">
        <v>2</v>
      </c>
      <c r="B18" s="21">
        <v>0.15</v>
      </c>
      <c r="C18" s="107" t="s">
        <v>69</v>
      </c>
      <c r="D18" s="16">
        <v>0.05</v>
      </c>
      <c r="E18" s="16">
        <v>1.6E-2</v>
      </c>
      <c r="F18" s="16">
        <v>6.0000000000000001E-3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0.33</v>
      </c>
      <c r="T18" s="22"/>
      <c r="U18" s="16"/>
      <c r="V18" s="16">
        <v>5.0000000000000001E-3</v>
      </c>
      <c r="W18" s="16"/>
      <c r="X18" s="46"/>
      <c r="Y18" s="16"/>
      <c r="Z18" s="16"/>
      <c r="AA18" s="16"/>
      <c r="AB18" s="16"/>
      <c r="AC18" s="16"/>
      <c r="AD18" s="16"/>
      <c r="AE18" s="102">
        <v>2.5000000000000001E-2</v>
      </c>
      <c r="AF18" s="102"/>
      <c r="AG18" s="102"/>
      <c r="AH18" s="102"/>
      <c r="AI18" s="102">
        <v>0.09</v>
      </c>
      <c r="AJ18" s="102"/>
    </row>
    <row r="19" spans="1:37" ht="15" customHeight="1" x14ac:dyDescent="0.25">
      <c r="A19" s="135"/>
      <c r="B19" s="21">
        <v>0.18</v>
      </c>
      <c r="C19" s="107" t="s">
        <v>37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>
        <v>0.18</v>
      </c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7" ht="15" customHeight="1" x14ac:dyDescent="0.25">
      <c r="A20" s="135"/>
      <c r="B20" s="21">
        <v>0.02</v>
      </c>
      <c r="C20" s="23" t="s">
        <v>70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>
        <v>0.02</v>
      </c>
      <c r="AG20" s="102"/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0.26600000000000001</v>
      </c>
      <c r="E21" s="27">
        <f t="shared" ref="E21:AJ21" si="0">SUM(E3:E20)</f>
        <v>4.1000000000000002E-2</v>
      </c>
      <c r="F21" s="27">
        <f t="shared" si="0"/>
        <v>2.0000000000000004E-2</v>
      </c>
      <c r="G21" s="27">
        <f t="shared" si="0"/>
        <v>8.0000000000000002E-3</v>
      </c>
      <c r="H21" s="27">
        <f t="shared" si="0"/>
        <v>0.05</v>
      </c>
      <c r="I21" s="27">
        <f t="shared" si="0"/>
        <v>3.6999999999999998E-2</v>
      </c>
      <c r="J21" s="27">
        <f t="shared" si="0"/>
        <v>1.4999999999999999E-2</v>
      </c>
      <c r="K21" s="27">
        <f t="shared" si="0"/>
        <v>2E-3</v>
      </c>
      <c r="L21" s="27">
        <f t="shared" si="0"/>
        <v>0.224</v>
      </c>
      <c r="M21" s="27">
        <f t="shared" si="0"/>
        <v>2.4E-2</v>
      </c>
      <c r="N21" s="27">
        <f t="shared" si="0"/>
        <v>1.7000000000000001E-2</v>
      </c>
      <c r="O21" s="27">
        <f t="shared" si="0"/>
        <v>0.06</v>
      </c>
      <c r="P21" s="27">
        <f t="shared" si="0"/>
        <v>0.12</v>
      </c>
      <c r="Q21" s="27">
        <f t="shared" si="0"/>
        <v>3.5999999999999997E-2</v>
      </c>
      <c r="R21" s="27">
        <f t="shared" si="0"/>
        <v>8.0000000000000002E-3</v>
      </c>
      <c r="S21" s="27">
        <f t="shared" si="0"/>
        <v>0.33</v>
      </c>
      <c r="T21" s="27">
        <f t="shared" si="0"/>
        <v>0</v>
      </c>
      <c r="U21" s="27">
        <f t="shared" si="0"/>
        <v>5.0000000000000001E-3</v>
      </c>
      <c r="V21" s="27">
        <f t="shared" si="0"/>
        <v>1.3999999999999999E-2</v>
      </c>
      <c r="W21" s="27">
        <f t="shared" si="0"/>
        <v>0.112</v>
      </c>
      <c r="X21" s="27"/>
      <c r="Y21" s="27">
        <f t="shared" si="0"/>
        <v>0</v>
      </c>
      <c r="Z21" s="27">
        <f t="shared" si="0"/>
        <v>1.2E-2</v>
      </c>
      <c r="AA21" s="27">
        <f t="shared" si="0"/>
        <v>0.18</v>
      </c>
      <c r="AB21" s="27">
        <f t="shared" si="0"/>
        <v>8.0000000000000002E-3</v>
      </c>
      <c r="AC21" s="27">
        <f t="shared" si="0"/>
        <v>0</v>
      </c>
      <c r="AD21" s="27">
        <f t="shared" si="0"/>
        <v>0</v>
      </c>
      <c r="AE21" s="27">
        <f t="shared" si="0"/>
        <v>2.5000000000000001E-2</v>
      </c>
      <c r="AF21" s="27">
        <f t="shared" si="0"/>
        <v>0.02</v>
      </c>
      <c r="AG21" s="27">
        <f t="shared" si="0"/>
        <v>7.0000000000000001E-3</v>
      </c>
      <c r="AH21" s="27">
        <f t="shared" si="0"/>
        <v>0</v>
      </c>
      <c r="AI21" s="27">
        <f t="shared" si="0"/>
        <v>0.09</v>
      </c>
      <c r="AJ21" s="27">
        <f t="shared" si="0"/>
        <v>0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14.364000000000001</v>
      </c>
      <c r="E22" s="76">
        <f>E21*$D27</f>
        <v>2.214</v>
      </c>
      <c r="F22" s="76">
        <f>F21*$D27</f>
        <v>1.0800000000000003</v>
      </c>
      <c r="G22" s="76">
        <f t="shared" ref="G22:AE22" si="1">G21*$D27</f>
        <v>0.432</v>
      </c>
      <c r="H22" s="76">
        <f>H21*$D27</f>
        <v>2.7</v>
      </c>
      <c r="I22" s="76">
        <f>I21*$D27</f>
        <v>1.998</v>
      </c>
      <c r="J22" s="76">
        <f>J21*$D27</f>
        <v>0.80999999999999994</v>
      </c>
      <c r="K22" s="76">
        <f>K21*$D27</f>
        <v>0.108</v>
      </c>
      <c r="L22" s="76">
        <f t="shared" si="1"/>
        <v>12.096</v>
      </c>
      <c r="M22" s="76">
        <f t="shared" si="1"/>
        <v>1.296</v>
      </c>
      <c r="N22" s="76">
        <f t="shared" si="1"/>
        <v>0.91800000000000004</v>
      </c>
      <c r="O22" s="76">
        <f t="shared" si="1"/>
        <v>3.2399999999999998</v>
      </c>
      <c r="P22" s="76">
        <f>P21*$D27</f>
        <v>6.4799999999999995</v>
      </c>
      <c r="Q22" s="76">
        <f t="shared" si="1"/>
        <v>1.944</v>
      </c>
      <c r="R22" s="76">
        <f t="shared" si="1"/>
        <v>0.432</v>
      </c>
      <c r="S22" s="125">
        <f t="shared" si="1"/>
        <v>17.82</v>
      </c>
      <c r="T22" s="76">
        <f t="shared" si="1"/>
        <v>0</v>
      </c>
      <c r="U22" s="76">
        <f t="shared" si="1"/>
        <v>0.27</v>
      </c>
      <c r="V22" s="76">
        <f t="shared" si="1"/>
        <v>0.75599999999999989</v>
      </c>
      <c r="W22" s="76">
        <f t="shared" si="1"/>
        <v>6.048</v>
      </c>
      <c r="X22" s="76"/>
      <c r="Y22" s="76">
        <f t="shared" si="1"/>
        <v>0</v>
      </c>
      <c r="Z22" s="76">
        <f t="shared" si="1"/>
        <v>0.64800000000000002</v>
      </c>
      <c r="AA22" s="76">
        <f t="shared" si="1"/>
        <v>9.7199999999999989</v>
      </c>
      <c r="AB22" s="76">
        <f t="shared" si="1"/>
        <v>0.432</v>
      </c>
      <c r="AC22" s="76">
        <f t="shared" si="1"/>
        <v>0</v>
      </c>
      <c r="AD22" s="76">
        <f t="shared" si="1"/>
        <v>0</v>
      </c>
      <c r="AE22" s="76">
        <f t="shared" si="1"/>
        <v>1.35</v>
      </c>
      <c r="AF22" s="76">
        <v>1.22</v>
      </c>
      <c r="AG22" s="76">
        <v>0.69</v>
      </c>
      <c r="AH22" s="76">
        <v>1</v>
      </c>
      <c r="AI22" s="76">
        <v>5.61</v>
      </c>
      <c r="AJ22" s="76"/>
    </row>
    <row r="23" spans="1:37" ht="20.100000000000001" customHeight="1" x14ac:dyDescent="0.25">
      <c r="A23" s="24"/>
      <c r="B23" s="25"/>
      <c r="C23" s="29" t="s">
        <v>4</v>
      </c>
      <c r="D23" s="30">
        <v>98.6</v>
      </c>
      <c r="E23" s="30">
        <v>68.3</v>
      </c>
      <c r="F23" s="30">
        <v>818.3</v>
      </c>
      <c r="G23" s="30">
        <v>116</v>
      </c>
      <c r="H23" s="30">
        <v>100</v>
      </c>
      <c r="I23" s="30">
        <v>58.19</v>
      </c>
      <c r="J23" s="30">
        <v>61.3</v>
      </c>
      <c r="K23" s="30">
        <v>357.1</v>
      </c>
      <c r="L23" s="30">
        <v>36.700000000000003</v>
      </c>
      <c r="M23" s="30">
        <v>35.4</v>
      </c>
      <c r="N23" s="30">
        <v>36.700000000000003</v>
      </c>
      <c r="O23" s="30">
        <v>35.299999999999997</v>
      </c>
      <c r="P23" s="30">
        <v>503.6</v>
      </c>
      <c r="Q23" s="30">
        <v>35.6</v>
      </c>
      <c r="R23" s="30">
        <v>139.5</v>
      </c>
      <c r="S23" s="30">
        <v>9.5</v>
      </c>
      <c r="T23" s="30">
        <v>561.79999999999995</v>
      </c>
      <c r="U23" s="30">
        <v>13.5</v>
      </c>
      <c r="V23" s="30">
        <v>256.60000000000002</v>
      </c>
      <c r="W23" s="30">
        <v>123.8</v>
      </c>
      <c r="X23" s="30">
        <v>127.3</v>
      </c>
      <c r="Y23" s="30">
        <v>39.200000000000003</v>
      </c>
      <c r="Z23" s="30">
        <v>583</v>
      </c>
      <c r="AA23" s="30">
        <v>69.2</v>
      </c>
      <c r="AB23" s="30">
        <v>160.1</v>
      </c>
      <c r="AC23" s="30">
        <v>130.4</v>
      </c>
      <c r="AD23" s="30">
        <v>208.4</v>
      </c>
      <c r="AE23" s="101">
        <v>100.3</v>
      </c>
      <c r="AF23" s="3">
        <v>271.92</v>
      </c>
      <c r="AG23" s="3">
        <v>300</v>
      </c>
      <c r="AH23" s="3">
        <v>25</v>
      </c>
      <c r="AI23" s="3">
        <v>340.39</v>
      </c>
      <c r="AJ23" s="3">
        <v>216.3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1416.2904000000001</v>
      </c>
      <c r="E24" s="32">
        <f t="shared" ref="E24:AJ24" si="2">E22*E23</f>
        <v>151.21619999999999</v>
      </c>
      <c r="F24" s="32">
        <f t="shared" si="2"/>
        <v>883.76400000000024</v>
      </c>
      <c r="G24" s="32">
        <f t="shared" si="2"/>
        <v>50.112000000000002</v>
      </c>
      <c r="H24" s="32">
        <f t="shared" si="2"/>
        <v>270</v>
      </c>
      <c r="I24" s="32">
        <f t="shared" si="2"/>
        <v>116.26361999999999</v>
      </c>
      <c r="J24" s="32">
        <f t="shared" si="2"/>
        <v>49.652999999999992</v>
      </c>
      <c r="K24" s="32">
        <f t="shared" si="2"/>
        <v>38.566800000000001</v>
      </c>
      <c r="L24" s="32">
        <f t="shared" si="2"/>
        <v>443.92320000000007</v>
      </c>
      <c r="M24" s="32">
        <f t="shared" si="2"/>
        <v>45.878399999999999</v>
      </c>
      <c r="N24" s="32">
        <f t="shared" si="2"/>
        <v>33.690600000000003</v>
      </c>
      <c r="O24" s="32">
        <f t="shared" si="2"/>
        <v>114.37199999999999</v>
      </c>
      <c r="P24" s="32">
        <f t="shared" si="2"/>
        <v>3263.328</v>
      </c>
      <c r="Q24" s="32">
        <f t="shared" si="2"/>
        <v>69.206400000000002</v>
      </c>
      <c r="R24" s="32">
        <f t="shared" si="2"/>
        <v>60.263999999999996</v>
      </c>
      <c r="S24" s="32">
        <v>0.98</v>
      </c>
      <c r="T24" s="32">
        <f t="shared" si="2"/>
        <v>0</v>
      </c>
      <c r="U24" s="32">
        <f t="shared" si="2"/>
        <v>3.6450000000000005</v>
      </c>
      <c r="V24" s="32">
        <f t="shared" si="2"/>
        <v>193.9896</v>
      </c>
      <c r="W24" s="32">
        <f t="shared" si="2"/>
        <v>748.74239999999998</v>
      </c>
      <c r="X24" s="32">
        <f t="shared" si="2"/>
        <v>0</v>
      </c>
      <c r="Y24" s="32">
        <f t="shared" si="2"/>
        <v>0</v>
      </c>
      <c r="Z24" s="32">
        <f t="shared" si="2"/>
        <v>377.78399999999999</v>
      </c>
      <c r="AA24" s="32">
        <f t="shared" si="2"/>
        <v>672.62399999999991</v>
      </c>
      <c r="AB24" s="32">
        <f t="shared" si="2"/>
        <v>69.163200000000003</v>
      </c>
      <c r="AC24" s="32">
        <f t="shared" si="2"/>
        <v>0</v>
      </c>
      <c r="AD24" s="32">
        <f t="shared" si="2"/>
        <v>0</v>
      </c>
      <c r="AE24" s="32">
        <f t="shared" si="2"/>
        <v>135.405</v>
      </c>
      <c r="AF24" s="32">
        <f t="shared" si="2"/>
        <v>331.74240000000003</v>
      </c>
      <c r="AG24" s="32">
        <f t="shared" si="2"/>
        <v>206.99999999999997</v>
      </c>
      <c r="AH24" s="32">
        <f t="shared" si="2"/>
        <v>25</v>
      </c>
      <c r="AI24" s="32">
        <f t="shared" si="2"/>
        <v>1909.5879</v>
      </c>
      <c r="AJ24" s="32">
        <f t="shared" si="2"/>
        <v>0</v>
      </c>
    </row>
    <row r="25" spans="1:37" ht="20.100000000000001" customHeight="1" x14ac:dyDescent="0.25">
      <c r="A25" s="24"/>
      <c r="B25" s="25"/>
      <c r="C25" s="33" t="s">
        <v>11</v>
      </c>
      <c r="D25" s="128">
        <f>SUM(D24:AJ24)</f>
        <v>11682.192120000002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29">
        <f>D25/D27</f>
        <v>216.33689111111113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54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27"/>
      <c r="AF28" s="127"/>
      <c r="AG28" s="127"/>
      <c r="AH28" s="9"/>
      <c r="AI28" s="49"/>
    </row>
  </sheetData>
  <mergeCells count="13">
    <mergeCell ref="A18:A20"/>
    <mergeCell ref="C1:C2"/>
    <mergeCell ref="A1:A2"/>
    <mergeCell ref="A3:A7"/>
    <mergeCell ref="A8:A10"/>
    <mergeCell ref="A11:A17"/>
    <mergeCell ref="AE28:AG28"/>
    <mergeCell ref="D25:E25"/>
    <mergeCell ref="D26:E26"/>
    <mergeCell ref="D1:AJ1"/>
    <mergeCell ref="O27:P27"/>
    <mergeCell ref="R27:V27"/>
    <mergeCell ref="AB27:AC2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J29"/>
  <sheetViews>
    <sheetView topLeftCell="A2" workbookViewId="0">
      <selection activeCell="AE23" sqref="AE23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" customWidth="1"/>
    <col min="35" max="35" width="4.5703125" customWidth="1"/>
    <col min="36" max="36" width="4.7109375" customWidth="1"/>
  </cols>
  <sheetData>
    <row r="1" spans="1:36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38.25" customHeight="1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57</v>
      </c>
      <c r="K2" s="19" t="s">
        <v>56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59</v>
      </c>
      <c r="AF2" s="117" t="s">
        <v>62</v>
      </c>
      <c r="AG2" s="117" t="s">
        <v>54</v>
      </c>
      <c r="AH2" s="117" t="s">
        <v>48</v>
      </c>
      <c r="AI2" s="117" t="s">
        <v>52</v>
      </c>
      <c r="AJ2" s="117" t="s">
        <v>49</v>
      </c>
    </row>
    <row r="3" spans="1:36" x14ac:dyDescent="0.25">
      <c r="A3" s="138" t="s">
        <v>50</v>
      </c>
      <c r="B3" s="21">
        <v>0.18</v>
      </c>
      <c r="C3" s="106" t="s">
        <v>63</v>
      </c>
      <c r="D3" s="16">
        <v>0.126</v>
      </c>
      <c r="E3" s="16">
        <v>4.0000000000000001E-3</v>
      </c>
      <c r="F3" s="16">
        <v>4.0000000000000001E-3</v>
      </c>
      <c r="G3" s="16"/>
      <c r="H3" s="16"/>
      <c r="I3" s="16"/>
      <c r="J3" s="16">
        <v>1.4999999999999999E-2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38"/>
      <c r="B4" s="21">
        <v>0.18</v>
      </c>
      <c r="C4" s="107" t="s">
        <v>55</v>
      </c>
      <c r="D4" s="16">
        <v>0.09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38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>
        <v>0.01</v>
      </c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38"/>
      <c r="B7" s="21">
        <v>0.1</v>
      </c>
      <c r="C7" s="107" t="s">
        <v>42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 t="s">
        <v>38</v>
      </c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35" t="s">
        <v>1</v>
      </c>
      <c r="B11" s="21">
        <v>0.06</v>
      </c>
      <c r="C11" s="107" t="s">
        <v>64</v>
      </c>
      <c r="D11" s="16"/>
      <c r="E11" s="16">
        <v>3.0000000000000001E-3</v>
      </c>
      <c r="F11" s="16"/>
      <c r="G11" s="16">
        <v>3.0000000000000001E-3</v>
      </c>
      <c r="H11" s="16"/>
      <c r="I11" s="16"/>
      <c r="J11" s="16"/>
      <c r="K11" s="16"/>
      <c r="L11" s="16"/>
      <c r="M11" s="16"/>
      <c r="N11" s="16">
        <v>8.0000000000000002E-3</v>
      </c>
      <c r="O11" s="16">
        <v>0.06</v>
      </c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/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35"/>
      <c r="B12" s="21">
        <v>0.18</v>
      </c>
      <c r="C12" s="107" t="s">
        <v>65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2.4E-2</v>
      </c>
      <c r="M12" s="16">
        <v>8.9999999999999993E-3</v>
      </c>
      <c r="N12" s="16">
        <v>8.9999999999999993E-3</v>
      </c>
      <c r="O12" s="16"/>
      <c r="P12" s="16"/>
      <c r="Q12" s="16">
        <v>3.5999999999999997E-2</v>
      </c>
      <c r="R12" s="16"/>
      <c r="S12" s="48"/>
      <c r="T12" s="22"/>
      <c r="U12" s="16">
        <v>5.0000000000000001E-3</v>
      </c>
      <c r="V12" s="16">
        <v>0.01</v>
      </c>
      <c r="W12" s="16"/>
      <c r="X12" s="46"/>
      <c r="Y12" s="16"/>
      <c r="Z12" s="16"/>
      <c r="AA12" s="16"/>
      <c r="AB12" s="16">
        <v>5.0000000000000001E-3</v>
      </c>
      <c r="AC12" s="16"/>
      <c r="AD12" s="16"/>
      <c r="AE12" s="102"/>
      <c r="AF12" s="102"/>
      <c r="AG12" s="102"/>
      <c r="AH12" s="102"/>
      <c r="AI12" s="102"/>
      <c r="AJ12" s="102"/>
    </row>
    <row r="13" spans="1:36" x14ac:dyDescent="0.25">
      <c r="A13" s="135"/>
      <c r="B13" s="21">
        <v>0.2</v>
      </c>
      <c r="C13" s="107" t="s">
        <v>66</v>
      </c>
      <c r="D13" s="16"/>
      <c r="E13" s="16"/>
      <c r="F13" s="16">
        <v>5.0000000000000001E-3</v>
      </c>
      <c r="G13" s="16">
        <v>2E-3</v>
      </c>
      <c r="H13" s="16"/>
      <c r="I13" s="16"/>
      <c r="J13" s="16"/>
      <c r="K13" s="16"/>
      <c r="L13" s="16">
        <v>0.2</v>
      </c>
      <c r="M13" s="16">
        <v>1.4999999999999999E-2</v>
      </c>
      <c r="N13" s="16"/>
      <c r="O13" s="16"/>
      <c r="P13" s="16">
        <v>0.1</v>
      </c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3.0000000000000001E-3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36" x14ac:dyDescent="0.25">
      <c r="A14" s="135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35"/>
      <c r="B16" s="21">
        <v>0.18</v>
      </c>
      <c r="C16" s="107" t="s">
        <v>53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35" t="s">
        <v>2</v>
      </c>
      <c r="B18" s="21">
        <v>0.15</v>
      </c>
      <c r="C18" s="107" t="s">
        <v>69</v>
      </c>
      <c r="D18" s="16">
        <v>0.05</v>
      </c>
      <c r="E18" s="16">
        <v>1.4999999999999999E-2</v>
      </c>
      <c r="F18" s="16">
        <v>6.0000000000000001E-3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>
        <v>5.0000000000000001E-3</v>
      </c>
      <c r="W18" s="16"/>
      <c r="X18" s="46"/>
      <c r="Y18" s="16"/>
      <c r="Z18" s="16"/>
      <c r="AA18" s="16"/>
      <c r="AB18" s="16"/>
      <c r="AC18" s="16"/>
      <c r="AD18" s="16"/>
      <c r="AE18" s="102"/>
      <c r="AF18" s="102">
        <v>2.5000000000000001E-2</v>
      </c>
      <c r="AG18" s="102"/>
      <c r="AH18" s="102">
        <v>0.09</v>
      </c>
      <c r="AI18" s="102"/>
      <c r="AJ18" s="102"/>
    </row>
    <row r="19" spans="1:36" x14ac:dyDescent="0.25">
      <c r="A19" s="135"/>
      <c r="B19" s="21">
        <v>0.18</v>
      </c>
      <c r="C19" s="107" t="s">
        <v>37</v>
      </c>
      <c r="D19" s="16"/>
      <c r="E19" s="16"/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>
        <v>0.18</v>
      </c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6" x14ac:dyDescent="0.25">
      <c r="A20" s="135"/>
      <c r="B20" s="21">
        <v>0.02</v>
      </c>
      <c r="C20" s="23" t="s">
        <v>70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>
        <v>0.02</v>
      </c>
      <c r="AF20" s="102"/>
      <c r="AG20" s="102"/>
      <c r="AH20" s="102"/>
      <c r="AI20" s="105"/>
      <c r="AJ20" s="102"/>
    </row>
    <row r="21" spans="1:36" x14ac:dyDescent="0.25">
      <c r="A21" s="24"/>
      <c r="B21" s="25"/>
      <c r="C21" s="26" t="s">
        <v>8</v>
      </c>
      <c r="D21" s="110">
        <f>SUM(D3:D20)</f>
        <v>0.26600000000000001</v>
      </c>
      <c r="E21" s="110">
        <f t="shared" ref="E21:AJ21" si="0">SUM(E3:E20)</f>
        <v>4.2000000000000003E-2</v>
      </c>
      <c r="F21" s="110">
        <f t="shared" si="0"/>
        <v>2.0000000000000004E-2</v>
      </c>
      <c r="G21" s="110">
        <f t="shared" si="0"/>
        <v>8.0000000000000002E-3</v>
      </c>
      <c r="H21" s="110">
        <f t="shared" si="0"/>
        <v>0.05</v>
      </c>
      <c r="I21" s="110">
        <f t="shared" si="0"/>
        <v>3.6999999999999998E-2</v>
      </c>
      <c r="J21" s="110">
        <f t="shared" si="0"/>
        <v>1.4999999999999999E-2</v>
      </c>
      <c r="K21" s="110">
        <f t="shared" si="0"/>
        <v>2E-3</v>
      </c>
      <c r="L21" s="110">
        <f t="shared" si="0"/>
        <v>0.224</v>
      </c>
      <c r="M21" s="110">
        <f t="shared" si="0"/>
        <v>2.4E-2</v>
      </c>
      <c r="N21" s="110">
        <f t="shared" si="0"/>
        <v>1.7000000000000001E-2</v>
      </c>
      <c r="O21" s="110">
        <f t="shared" si="0"/>
        <v>0.06</v>
      </c>
      <c r="P21" s="110">
        <f t="shared" si="0"/>
        <v>0.1</v>
      </c>
      <c r="Q21" s="110">
        <f t="shared" si="0"/>
        <v>3.5999999999999997E-2</v>
      </c>
      <c r="R21" s="110">
        <f t="shared" si="0"/>
        <v>8.0000000000000002E-3</v>
      </c>
      <c r="S21" s="110">
        <f t="shared" si="0"/>
        <v>1</v>
      </c>
      <c r="T21" s="110">
        <f t="shared" si="0"/>
        <v>0</v>
      </c>
      <c r="U21" s="110">
        <f t="shared" si="0"/>
        <v>5.0000000000000001E-3</v>
      </c>
      <c r="V21" s="110">
        <f t="shared" si="0"/>
        <v>1.4999999999999999E-2</v>
      </c>
      <c r="W21" s="110">
        <f t="shared" si="0"/>
        <v>0.112</v>
      </c>
      <c r="X21" s="110">
        <f t="shared" si="0"/>
        <v>0</v>
      </c>
      <c r="Y21" s="110">
        <f t="shared" si="0"/>
        <v>0</v>
      </c>
      <c r="Z21" s="110">
        <f t="shared" si="0"/>
        <v>0.01</v>
      </c>
      <c r="AA21" s="110">
        <f t="shared" si="0"/>
        <v>0.18</v>
      </c>
      <c r="AB21" s="110">
        <f t="shared" si="0"/>
        <v>8.0000000000000002E-3</v>
      </c>
      <c r="AC21" s="110">
        <f t="shared" si="0"/>
        <v>0</v>
      </c>
      <c r="AD21" s="110">
        <f t="shared" si="0"/>
        <v>0</v>
      </c>
      <c r="AE21" s="110">
        <f t="shared" si="0"/>
        <v>0.02</v>
      </c>
      <c r="AF21" s="110">
        <f t="shared" si="0"/>
        <v>2.5000000000000001E-2</v>
      </c>
      <c r="AG21" s="110">
        <f t="shared" si="0"/>
        <v>0</v>
      </c>
      <c r="AH21" s="110">
        <f t="shared" si="0"/>
        <v>0.09</v>
      </c>
      <c r="AI21" s="110">
        <f t="shared" si="0"/>
        <v>0</v>
      </c>
      <c r="AJ21" s="110">
        <f t="shared" si="0"/>
        <v>0</v>
      </c>
    </row>
    <row r="22" spans="1:36" x14ac:dyDescent="0.25">
      <c r="A22" s="24"/>
      <c r="B22" s="25"/>
      <c r="C22" s="28" t="s">
        <v>9</v>
      </c>
      <c r="D22" s="111">
        <f>D21*$D27</f>
        <v>0.26600000000000001</v>
      </c>
      <c r="E22" s="112">
        <f>E21*$D27</f>
        <v>4.2000000000000003E-2</v>
      </c>
      <c r="F22" s="112">
        <f>F21*$D27</f>
        <v>2.0000000000000004E-2</v>
      </c>
      <c r="G22" s="118">
        <f t="shared" ref="G22:U22" si="1">G21*$D27</f>
        <v>8.0000000000000002E-3</v>
      </c>
      <c r="H22" s="112">
        <f>H21*$D27</f>
        <v>0.05</v>
      </c>
      <c r="I22" s="112">
        <f>I21*$D27</f>
        <v>3.6999999999999998E-2</v>
      </c>
      <c r="J22" s="112">
        <f>J21*$D27</f>
        <v>1.4999999999999999E-2</v>
      </c>
      <c r="K22" s="118">
        <f>K21*$D27</f>
        <v>2E-3</v>
      </c>
      <c r="L22" s="112">
        <f t="shared" si="1"/>
        <v>0.224</v>
      </c>
      <c r="M22" s="112">
        <f t="shared" si="1"/>
        <v>2.4E-2</v>
      </c>
      <c r="N22" s="112">
        <f t="shared" si="1"/>
        <v>1.7000000000000001E-2</v>
      </c>
      <c r="O22" s="112">
        <f t="shared" si="1"/>
        <v>0.06</v>
      </c>
      <c r="P22" s="112">
        <f>P21*$D27</f>
        <v>0.1</v>
      </c>
      <c r="Q22" s="112">
        <f t="shared" si="1"/>
        <v>3.5999999999999997E-2</v>
      </c>
      <c r="R22" s="112">
        <f t="shared" si="1"/>
        <v>8.0000000000000002E-3</v>
      </c>
      <c r="S22" s="113">
        <f>S21*$D27</f>
        <v>1</v>
      </c>
      <c r="T22" s="114">
        <f t="shared" si="1"/>
        <v>0</v>
      </c>
      <c r="U22" s="114">
        <f t="shared" si="1"/>
        <v>5.0000000000000001E-3</v>
      </c>
      <c r="V22" s="118">
        <f>V21*$D27</f>
        <v>1.4999999999999999E-2</v>
      </c>
      <c r="W22" s="112">
        <f>W21*$D27</f>
        <v>0.112</v>
      </c>
      <c r="X22" s="114"/>
      <c r="Y22" s="118">
        <f>Y21*$D27</f>
        <v>0</v>
      </c>
      <c r="Z22" s="112">
        <f>Z21*D27</f>
        <v>0.01</v>
      </c>
      <c r="AA22" s="112">
        <f>AA21*$D27</f>
        <v>0.18</v>
      </c>
      <c r="AB22" s="118">
        <f t="shared" ref="AB22:AJ22" si="2">AB21*$D27</f>
        <v>8.0000000000000002E-3</v>
      </c>
      <c r="AC22" s="112">
        <f t="shared" si="2"/>
        <v>0</v>
      </c>
      <c r="AD22" s="112">
        <f t="shared" si="2"/>
        <v>0</v>
      </c>
      <c r="AE22" s="112">
        <f t="shared" si="2"/>
        <v>0.02</v>
      </c>
      <c r="AF22" s="112">
        <f t="shared" si="2"/>
        <v>2.5000000000000001E-2</v>
      </c>
      <c r="AG22" s="118">
        <f t="shared" si="2"/>
        <v>0</v>
      </c>
      <c r="AH22" s="112">
        <f t="shared" si="2"/>
        <v>0.09</v>
      </c>
      <c r="AI22" s="112">
        <f t="shared" si="2"/>
        <v>0</v>
      </c>
      <c r="AJ22" s="112">
        <f t="shared" si="2"/>
        <v>0</v>
      </c>
    </row>
    <row r="23" spans="1:36" x14ac:dyDescent="0.25">
      <c r="A23" s="24"/>
      <c r="B23" s="25"/>
      <c r="C23" s="29" t="s">
        <v>4</v>
      </c>
      <c r="D23" s="115">
        <v>98.6</v>
      </c>
      <c r="E23" s="115">
        <v>68.8</v>
      </c>
      <c r="F23" s="115">
        <v>818.3</v>
      </c>
      <c r="G23" s="115">
        <v>116</v>
      </c>
      <c r="H23" s="115">
        <v>100</v>
      </c>
      <c r="I23" s="115">
        <v>58.19</v>
      </c>
      <c r="J23" s="115">
        <v>61.3</v>
      </c>
      <c r="K23" s="115">
        <v>357.1</v>
      </c>
      <c r="L23" s="115">
        <v>36.700000000000003</v>
      </c>
      <c r="M23" s="115">
        <v>35.4</v>
      </c>
      <c r="N23" s="115">
        <v>36.700000000000003</v>
      </c>
      <c r="O23" s="115">
        <v>35.299999999999997</v>
      </c>
      <c r="P23" s="115">
        <v>503.6</v>
      </c>
      <c r="Q23" s="115">
        <v>35.6</v>
      </c>
      <c r="R23" s="115">
        <v>139.5</v>
      </c>
      <c r="S23" s="115">
        <v>9.5</v>
      </c>
      <c r="T23" s="115">
        <v>554.6</v>
      </c>
      <c r="U23" s="115">
        <v>13.5</v>
      </c>
      <c r="V23" s="115">
        <v>256.60000000000002</v>
      </c>
      <c r="W23" s="115">
        <v>123.8</v>
      </c>
      <c r="X23" s="115">
        <v>110.09</v>
      </c>
      <c r="Y23" s="115">
        <v>39.200000000000003</v>
      </c>
      <c r="Z23" s="115">
        <v>583</v>
      </c>
      <c r="AA23" s="115">
        <v>69.2</v>
      </c>
      <c r="AB23" s="115">
        <v>153</v>
      </c>
      <c r="AC23" s="115">
        <v>128.6</v>
      </c>
      <c r="AD23" s="115">
        <v>189.9</v>
      </c>
      <c r="AE23" s="55">
        <v>271.89999999999998</v>
      </c>
      <c r="AF23" s="55">
        <v>100.3</v>
      </c>
      <c r="AG23" s="55">
        <v>97.69</v>
      </c>
      <c r="AH23" s="55">
        <v>340.39</v>
      </c>
      <c r="AI23" s="55">
        <v>216.3</v>
      </c>
      <c r="AJ23" s="55">
        <v>131.19</v>
      </c>
    </row>
    <row r="24" spans="1:36" x14ac:dyDescent="0.25">
      <c r="A24" s="24"/>
      <c r="B24" s="25"/>
      <c r="C24" s="31" t="s">
        <v>5</v>
      </c>
      <c r="D24" s="116">
        <f>D22*D23</f>
        <v>26.227599999999999</v>
      </c>
      <c r="E24" s="116">
        <f t="shared" ref="E24:AJ24" si="3">E22*E23</f>
        <v>2.8896000000000002</v>
      </c>
      <c r="F24" s="116">
        <f t="shared" si="3"/>
        <v>16.366000000000003</v>
      </c>
      <c r="G24" s="116">
        <f t="shared" si="3"/>
        <v>0.92800000000000005</v>
      </c>
      <c r="H24" s="116">
        <f t="shared" si="3"/>
        <v>5</v>
      </c>
      <c r="I24" s="116">
        <f t="shared" si="3"/>
        <v>2.1530299999999998</v>
      </c>
      <c r="J24" s="116">
        <f t="shared" si="3"/>
        <v>0.91949999999999987</v>
      </c>
      <c r="K24" s="116">
        <f t="shared" si="3"/>
        <v>0.71420000000000006</v>
      </c>
      <c r="L24" s="116">
        <f t="shared" si="3"/>
        <v>8.2208000000000006</v>
      </c>
      <c r="M24" s="116">
        <f t="shared" si="3"/>
        <v>0.84960000000000002</v>
      </c>
      <c r="N24" s="116">
        <f t="shared" si="3"/>
        <v>0.62390000000000012</v>
      </c>
      <c r="O24" s="116">
        <f t="shared" si="3"/>
        <v>2.1179999999999999</v>
      </c>
      <c r="P24" s="123">
        <f t="shared" si="3"/>
        <v>50.360000000000007</v>
      </c>
      <c r="Q24" s="116">
        <f t="shared" si="3"/>
        <v>1.2815999999999999</v>
      </c>
      <c r="R24" s="116">
        <f t="shared" si="3"/>
        <v>1.1160000000000001</v>
      </c>
      <c r="S24" s="116">
        <f t="shared" si="3"/>
        <v>9.5</v>
      </c>
      <c r="T24" s="116">
        <f t="shared" si="3"/>
        <v>0</v>
      </c>
      <c r="U24" s="116">
        <f t="shared" si="3"/>
        <v>6.7500000000000004E-2</v>
      </c>
      <c r="V24" s="116">
        <f t="shared" si="3"/>
        <v>3.8490000000000002</v>
      </c>
      <c r="W24" s="116">
        <f t="shared" si="3"/>
        <v>13.865600000000001</v>
      </c>
      <c r="X24" s="116">
        <f t="shared" si="3"/>
        <v>0</v>
      </c>
      <c r="Y24" s="116">
        <f t="shared" si="3"/>
        <v>0</v>
      </c>
      <c r="Z24" s="116">
        <f t="shared" si="3"/>
        <v>5.83</v>
      </c>
      <c r="AA24" s="116">
        <f t="shared" si="3"/>
        <v>12.456</v>
      </c>
      <c r="AB24" s="116">
        <f t="shared" si="3"/>
        <v>1.224</v>
      </c>
      <c r="AC24" s="116">
        <f t="shared" si="3"/>
        <v>0</v>
      </c>
      <c r="AD24" s="116">
        <f t="shared" si="3"/>
        <v>0</v>
      </c>
      <c r="AE24" s="116">
        <f t="shared" si="3"/>
        <v>5.4379999999999997</v>
      </c>
      <c r="AF24" s="116">
        <f t="shared" si="3"/>
        <v>2.5075000000000003</v>
      </c>
      <c r="AG24" s="116">
        <f t="shared" si="3"/>
        <v>0</v>
      </c>
      <c r="AH24" s="116">
        <f t="shared" si="3"/>
        <v>30.635099999999998</v>
      </c>
      <c r="AI24" s="116">
        <f t="shared" si="3"/>
        <v>0</v>
      </c>
      <c r="AJ24" s="116">
        <f t="shared" si="3"/>
        <v>0</v>
      </c>
    </row>
    <row r="25" spans="1:36" x14ac:dyDescent="0.25">
      <c r="A25" s="24"/>
      <c r="B25" s="25"/>
      <c r="C25" s="33" t="s">
        <v>11</v>
      </c>
      <c r="D25" s="128">
        <f>SUM(D24:AJ24)</f>
        <v>205.14052999999996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29">
        <f>D25/D27</f>
        <v>205.14052999999996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27"/>
      <c r="AF28" s="127"/>
      <c r="AG28" s="127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11:A17"/>
    <mergeCell ref="A1:A2"/>
    <mergeCell ref="C1:C2"/>
    <mergeCell ref="D1:AJ1"/>
    <mergeCell ref="A3:A7"/>
    <mergeCell ref="A8:A10"/>
    <mergeCell ref="AE28:AG28"/>
    <mergeCell ref="A18:A20"/>
    <mergeCell ref="D25:E25"/>
    <mergeCell ref="D26:E26"/>
    <mergeCell ref="O27:P27"/>
    <mergeCell ref="R27:V27"/>
    <mergeCell ref="AB27:AC2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O52"/>
  <sheetViews>
    <sheetView zoomScale="90" zoomScaleNormal="90" workbookViewId="0">
      <selection activeCell="W7" sqref="W7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45"/>
      <c r="B1" s="147"/>
      <c r="C1" s="149" t="s">
        <v>7</v>
      </c>
      <c r="D1" s="150" t="s">
        <v>7</v>
      </c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1"/>
    </row>
    <row r="2" spans="1:67" ht="44.25" customHeight="1" x14ac:dyDescent="0.25">
      <c r="A2" s="146"/>
      <c r="B2" s="148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57</v>
      </c>
      <c r="K2" s="63" t="s">
        <v>56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68</v>
      </c>
      <c r="AE2" s="100" t="s">
        <v>62</v>
      </c>
      <c r="AF2" s="91" t="s">
        <v>54</v>
      </c>
      <c r="AG2" s="91" t="s">
        <v>48</v>
      </c>
      <c r="AH2" s="91" t="s">
        <v>52</v>
      </c>
      <c r="AI2" s="91" t="s">
        <v>59</v>
      </c>
      <c r="AJ2" s="91" t="s">
        <v>49</v>
      </c>
    </row>
    <row r="3" spans="1:67" ht="15" customHeight="1" x14ac:dyDescent="0.25">
      <c r="A3" s="152" t="s">
        <v>50</v>
      </c>
      <c r="B3" s="55">
        <v>0.13</v>
      </c>
      <c r="C3" t="s">
        <v>63</v>
      </c>
      <c r="D3" s="16">
        <v>0.09</v>
      </c>
      <c r="E3" s="16">
        <v>3.0000000000000001E-3</v>
      </c>
      <c r="F3" s="16">
        <v>3.0000000000000001E-3</v>
      </c>
      <c r="G3" s="16"/>
      <c r="H3" s="16"/>
      <c r="I3" s="16"/>
      <c r="J3" s="16">
        <v>0.01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53"/>
      <c r="B4" s="55">
        <v>0.15</v>
      </c>
      <c r="C4" s="108" t="s">
        <v>55</v>
      </c>
      <c r="D4" s="16">
        <v>7.4999999999999997E-2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68"/>
      <c r="T4" s="79"/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53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53"/>
      <c r="B6" s="55">
        <v>0.01</v>
      </c>
      <c r="C6" s="108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>
        <v>0.01</v>
      </c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54"/>
      <c r="B7" s="55">
        <v>9.5000000000000001E-2</v>
      </c>
      <c r="C7" s="108" t="s">
        <v>42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>
        <v>0.107</v>
      </c>
      <c r="X7" s="1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67" ht="15" customHeight="1" x14ac:dyDescent="0.25">
      <c r="A8" s="139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40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41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9" t="s">
        <v>1</v>
      </c>
      <c r="B11" s="55">
        <v>0.04</v>
      </c>
      <c r="C11" s="108" t="s">
        <v>64</v>
      </c>
      <c r="D11" s="16"/>
      <c r="E11" s="16">
        <v>3.0000000000000001E-3</v>
      </c>
      <c r="F11" s="16"/>
      <c r="G11" s="16">
        <v>3.0000000000000001E-3</v>
      </c>
      <c r="H11" s="16"/>
      <c r="I11" s="16"/>
      <c r="J11" s="16"/>
      <c r="K11" s="16"/>
      <c r="L11" s="16"/>
      <c r="M11" s="16"/>
      <c r="N11" s="16">
        <v>5.0000000000000001E-3</v>
      </c>
      <c r="O11" s="16">
        <v>0.04</v>
      </c>
      <c r="P11" s="16"/>
      <c r="Q11" s="16"/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/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40"/>
      <c r="B12" s="55">
        <v>0.18</v>
      </c>
      <c r="C12" s="108" t="s">
        <v>65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2.4E-2</v>
      </c>
      <c r="M12" s="16">
        <v>8.9999999999999993E-3</v>
      </c>
      <c r="N12" s="16">
        <v>8.9999999999999993E-3</v>
      </c>
      <c r="O12" s="16"/>
      <c r="P12" s="16"/>
      <c r="Q12" s="16">
        <v>3.5999999999999997E-2</v>
      </c>
      <c r="R12" s="16"/>
      <c r="S12" s="68"/>
      <c r="T12" s="71"/>
      <c r="U12" s="74">
        <v>2E-3</v>
      </c>
      <c r="V12" s="16">
        <v>8.0000000000000002E-3</v>
      </c>
      <c r="W12" s="16"/>
      <c r="X12" s="16"/>
      <c r="Y12" s="16"/>
      <c r="Z12" s="16"/>
      <c r="AA12" s="16"/>
      <c r="AB12" s="16">
        <v>5.0000000000000001E-3</v>
      </c>
      <c r="AC12" s="16"/>
      <c r="AD12" s="16">
        <v>7.0000000000000001E-3</v>
      </c>
      <c r="AE12" s="102"/>
      <c r="AF12" s="102"/>
      <c r="AG12" s="102"/>
      <c r="AH12" s="102"/>
      <c r="AI12" s="102"/>
      <c r="AJ12" s="102"/>
    </row>
    <row r="13" spans="1:67" ht="15" customHeight="1" x14ac:dyDescent="0.25">
      <c r="A13" s="140"/>
      <c r="B13" s="55">
        <v>0.15</v>
      </c>
      <c r="C13" s="108" t="s">
        <v>66</v>
      </c>
      <c r="D13" s="16"/>
      <c r="E13" s="16"/>
      <c r="F13" s="16">
        <v>3.0000000000000001E-3</v>
      </c>
      <c r="G13" s="16">
        <v>2E-3</v>
      </c>
      <c r="H13" s="16"/>
      <c r="I13" s="16"/>
      <c r="J13" s="16"/>
      <c r="K13" s="16"/>
      <c r="L13" s="16">
        <v>0.15</v>
      </c>
      <c r="M13" s="16">
        <v>0.01</v>
      </c>
      <c r="N13" s="16"/>
      <c r="O13" s="16"/>
      <c r="P13" s="16">
        <v>0.08</v>
      </c>
      <c r="Q13" s="16"/>
      <c r="R13" s="16"/>
      <c r="S13" s="68"/>
      <c r="T13" s="71"/>
      <c r="U13" s="74"/>
      <c r="V13" s="16"/>
      <c r="W13" s="16"/>
      <c r="X13" s="16"/>
      <c r="Y13" s="16"/>
      <c r="Z13" s="16"/>
      <c r="AA13" s="16"/>
      <c r="AB13" s="16">
        <v>2E-3</v>
      </c>
      <c r="AC13" s="16"/>
      <c r="AD13" s="16"/>
      <c r="AE13" s="102"/>
      <c r="AF13" s="102"/>
      <c r="AG13" s="102"/>
      <c r="AH13" s="102"/>
      <c r="AI13" s="102"/>
      <c r="AJ13" s="102"/>
    </row>
    <row r="14" spans="1:67" ht="15" customHeight="1" x14ac:dyDescent="0.25">
      <c r="A14" s="140"/>
      <c r="B14" s="55"/>
      <c r="C14" s="108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68"/>
      <c r="T14" s="71"/>
      <c r="U14" s="74"/>
      <c r="V14" s="16"/>
      <c r="W14" s="16"/>
      <c r="X14" s="1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67" ht="15" customHeight="1" x14ac:dyDescent="0.25">
      <c r="A15" s="140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40"/>
      <c r="B16" s="55">
        <v>0.16</v>
      </c>
      <c r="C16" s="108" t="s">
        <v>53</v>
      </c>
      <c r="D16" s="16"/>
      <c r="E16" s="16">
        <v>8.0000000000000002E-3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 t="s">
        <v>38</v>
      </c>
      <c r="Q16" s="16"/>
      <c r="R16" s="16">
        <v>8.0000000000000002E-3</v>
      </c>
      <c r="S16" s="68"/>
      <c r="T16" s="79"/>
      <c r="U16" s="74"/>
      <c r="V16" s="16"/>
      <c r="W16" s="16"/>
      <c r="X16" s="1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41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9" t="s">
        <v>2</v>
      </c>
      <c r="B18" s="55">
        <v>0.12</v>
      </c>
      <c r="C18" s="108" t="s">
        <v>67</v>
      </c>
      <c r="D18" s="16">
        <v>0.03</v>
      </c>
      <c r="E18" s="16">
        <v>0.01</v>
      </c>
      <c r="F18" s="16">
        <v>4.0000000000000001E-3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68">
        <v>0.2</v>
      </c>
      <c r="T18" s="71"/>
      <c r="U18" s="74"/>
      <c r="V18" s="16">
        <v>5.0000000000000001E-3</v>
      </c>
      <c r="W18" s="16"/>
      <c r="X18" s="16"/>
      <c r="Y18" s="16"/>
      <c r="Z18" s="16"/>
      <c r="AA18" s="16"/>
      <c r="AB18" s="16"/>
      <c r="AC18" s="16"/>
      <c r="AD18" s="16"/>
      <c r="AE18" s="102">
        <v>0.02</v>
      </c>
      <c r="AF18" s="102"/>
      <c r="AG18" s="102">
        <v>7.0000000000000007E-2</v>
      </c>
      <c r="AH18" s="102"/>
      <c r="AI18" s="102"/>
      <c r="AJ18" s="102"/>
    </row>
    <row r="19" spans="1:36" ht="15" customHeight="1" x14ac:dyDescent="0.25">
      <c r="A19" s="140"/>
      <c r="B19" s="55">
        <v>0.15</v>
      </c>
      <c r="C19" s="108" t="s">
        <v>37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/>
      <c r="U19" s="74"/>
      <c r="V19" s="16"/>
      <c r="W19" s="16"/>
      <c r="X19" s="16"/>
      <c r="Y19" s="16"/>
      <c r="Z19" s="16">
        <v>0.153</v>
      </c>
      <c r="AA19" s="16"/>
      <c r="AC19" s="16"/>
      <c r="AD19" s="16"/>
      <c r="AE19" s="102"/>
      <c r="AF19" s="102"/>
      <c r="AG19" s="102"/>
      <c r="AH19" s="102"/>
      <c r="AI19" s="102"/>
      <c r="AJ19" s="102"/>
    </row>
    <row r="20" spans="1:36" ht="15" customHeight="1" x14ac:dyDescent="0.25">
      <c r="A20" s="141"/>
      <c r="B20" s="55">
        <v>0.02</v>
      </c>
      <c r="C20" s="14" t="s">
        <v>70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/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>
        <v>0.02</v>
      </c>
      <c r="AJ20" s="102"/>
    </row>
    <row r="21" spans="1:36" ht="15" customHeight="1" x14ac:dyDescent="0.25">
      <c r="A21" s="13"/>
      <c r="B21" s="56"/>
      <c r="C21" s="8" t="s">
        <v>8</v>
      </c>
      <c r="D21" s="92">
        <f>SUM(D3:D20)</f>
        <v>0.19499999999999998</v>
      </c>
      <c r="E21" s="92">
        <f t="shared" ref="E21:AJ21" si="0">SUM(E3:E20)</f>
        <v>3.4000000000000002E-2</v>
      </c>
      <c r="F21" s="92">
        <f t="shared" si="0"/>
        <v>1.4E-2</v>
      </c>
      <c r="G21" s="92">
        <f t="shared" si="0"/>
        <v>8.0000000000000002E-3</v>
      </c>
      <c r="H21" s="92">
        <f t="shared" si="0"/>
        <v>3.9999999999999994E-2</v>
      </c>
      <c r="I21" s="92">
        <f t="shared" si="0"/>
        <v>0.03</v>
      </c>
      <c r="J21" s="92">
        <f t="shared" si="0"/>
        <v>0.01</v>
      </c>
      <c r="K21" s="92">
        <f t="shared" si="0"/>
        <v>2E-3</v>
      </c>
      <c r="L21" s="92">
        <f t="shared" si="0"/>
        <v>0.17399999999999999</v>
      </c>
      <c r="M21" s="92">
        <f>SUM(M3:M20)</f>
        <v>1.9E-2</v>
      </c>
      <c r="N21" s="92">
        <f>SUM(N3:N20)</f>
        <v>1.3999999999999999E-2</v>
      </c>
      <c r="O21" s="92">
        <f t="shared" si="0"/>
        <v>0.04</v>
      </c>
      <c r="P21" s="92">
        <f t="shared" si="0"/>
        <v>0.08</v>
      </c>
      <c r="Q21" s="92">
        <f t="shared" si="0"/>
        <v>3.5999999999999997E-2</v>
      </c>
      <c r="R21" s="92">
        <f t="shared" si="0"/>
        <v>8.0000000000000002E-3</v>
      </c>
      <c r="S21" s="92">
        <f t="shared" si="0"/>
        <v>0.2</v>
      </c>
      <c r="T21" s="92">
        <f t="shared" si="0"/>
        <v>0</v>
      </c>
      <c r="U21" s="92">
        <f t="shared" si="0"/>
        <v>2E-3</v>
      </c>
      <c r="V21" s="92">
        <f t="shared" si="0"/>
        <v>1.3000000000000001E-2</v>
      </c>
      <c r="W21" s="92">
        <f t="shared" si="0"/>
        <v>0.107</v>
      </c>
      <c r="X21" s="92">
        <f t="shared" si="0"/>
        <v>0</v>
      </c>
      <c r="Y21" s="92">
        <f t="shared" si="0"/>
        <v>0.01</v>
      </c>
      <c r="Z21" s="92">
        <f t="shared" si="0"/>
        <v>0.153</v>
      </c>
      <c r="AA21" s="92">
        <f t="shared" si="0"/>
        <v>0</v>
      </c>
      <c r="AB21" s="92">
        <f t="shared" si="0"/>
        <v>7.0000000000000001E-3</v>
      </c>
      <c r="AC21" s="92">
        <f t="shared" si="0"/>
        <v>0</v>
      </c>
      <c r="AD21" s="92">
        <f t="shared" si="0"/>
        <v>7.0000000000000001E-3</v>
      </c>
      <c r="AE21" s="92">
        <f t="shared" si="0"/>
        <v>0.02</v>
      </c>
      <c r="AF21" s="92">
        <f t="shared" si="0"/>
        <v>0</v>
      </c>
      <c r="AG21" s="92">
        <f t="shared" si="0"/>
        <v>7.0000000000000007E-2</v>
      </c>
      <c r="AH21" s="92">
        <f t="shared" si="0"/>
        <v>0</v>
      </c>
      <c r="AI21" s="92">
        <f t="shared" si="0"/>
        <v>0.02</v>
      </c>
      <c r="AJ21" s="92">
        <f t="shared" si="0"/>
        <v>0</v>
      </c>
    </row>
    <row r="22" spans="1:36" ht="15" customHeight="1" x14ac:dyDescent="0.25">
      <c r="A22" s="13"/>
      <c r="B22" s="56"/>
      <c r="C22" s="62" t="s">
        <v>9</v>
      </c>
      <c r="D22" s="93">
        <f>D21*$D27</f>
        <v>2.9249999999999998</v>
      </c>
      <c r="E22" s="93">
        <f>E21*$D27</f>
        <v>0.51</v>
      </c>
      <c r="F22" s="93">
        <f>F21*$D27</f>
        <v>0.21</v>
      </c>
      <c r="G22" s="93">
        <f t="shared" ref="G22:Q22" si="1">G21*$D27</f>
        <v>0.12</v>
      </c>
      <c r="H22" s="93">
        <f>H21*$D27</f>
        <v>0.59999999999999987</v>
      </c>
      <c r="I22" s="93">
        <f>I21*$D27</f>
        <v>0.44999999999999996</v>
      </c>
      <c r="J22" s="93">
        <f t="shared" si="1"/>
        <v>0.15</v>
      </c>
      <c r="K22" s="94">
        <f>K21*$D27</f>
        <v>0.03</v>
      </c>
      <c r="L22" s="93">
        <f t="shared" si="1"/>
        <v>2.61</v>
      </c>
      <c r="M22" s="93">
        <f t="shared" si="1"/>
        <v>0.28499999999999998</v>
      </c>
      <c r="N22" s="93">
        <f t="shared" si="1"/>
        <v>0.20999999999999996</v>
      </c>
      <c r="O22" s="93">
        <f t="shared" si="1"/>
        <v>0.6</v>
      </c>
      <c r="P22" s="93">
        <f>P21*$D27</f>
        <v>1.2</v>
      </c>
      <c r="Q22" s="93">
        <f t="shared" si="1"/>
        <v>0.53999999999999992</v>
      </c>
      <c r="R22" s="93">
        <f>R21*$D27</f>
        <v>0.12</v>
      </c>
      <c r="S22" s="95">
        <f>S21*$D27</f>
        <v>3</v>
      </c>
      <c r="T22" s="96">
        <f>T21*$D27</f>
        <v>0</v>
      </c>
      <c r="U22" s="97">
        <f>U21*D27</f>
        <v>0.03</v>
      </c>
      <c r="V22" s="97">
        <f t="shared" ref="V22:AA22" si="2">V21*$D27</f>
        <v>0.19500000000000001</v>
      </c>
      <c r="W22" s="93">
        <f t="shared" si="2"/>
        <v>1.605</v>
      </c>
      <c r="X22" s="93">
        <f t="shared" si="2"/>
        <v>0</v>
      </c>
      <c r="Y22" s="93">
        <f t="shared" si="2"/>
        <v>0.15</v>
      </c>
      <c r="Z22" s="93">
        <f t="shared" si="2"/>
        <v>2.2949999999999999</v>
      </c>
      <c r="AA22" s="93">
        <f t="shared" si="2"/>
        <v>0</v>
      </c>
      <c r="AB22" s="93">
        <f t="shared" ref="AB22:AD22" si="3">AB21*$D27</f>
        <v>0.105</v>
      </c>
      <c r="AC22" s="93">
        <f t="shared" si="3"/>
        <v>0</v>
      </c>
      <c r="AD22" s="93">
        <f t="shared" si="3"/>
        <v>0.105</v>
      </c>
      <c r="AE22" s="93">
        <f t="shared" ref="AE22" si="4">AE21*$D27</f>
        <v>0.3</v>
      </c>
      <c r="AF22" s="93">
        <f t="shared" ref="AF22" si="5">AF21*$D27</f>
        <v>0</v>
      </c>
      <c r="AG22" s="93">
        <f t="shared" ref="AG22" si="6">AG21*$D27</f>
        <v>1.05</v>
      </c>
      <c r="AH22" s="93">
        <f t="shared" ref="AH22" si="7">AH21*$D27</f>
        <v>0</v>
      </c>
      <c r="AI22" s="93">
        <f t="shared" ref="AI22" si="8">AI21*$D27</f>
        <v>0.3</v>
      </c>
      <c r="AJ22" s="93">
        <f t="shared" ref="AJ22" si="9">AJ21*$D27</f>
        <v>0</v>
      </c>
    </row>
    <row r="23" spans="1:36" ht="15" customHeight="1" x14ac:dyDescent="0.25">
      <c r="A23" s="13"/>
      <c r="B23" s="56"/>
      <c r="C23" s="5" t="s">
        <v>4</v>
      </c>
      <c r="D23" s="66">
        <v>98.6</v>
      </c>
      <c r="E23" s="66">
        <v>68.3</v>
      </c>
      <c r="F23" s="66">
        <v>818.3</v>
      </c>
      <c r="G23" s="66">
        <v>116</v>
      </c>
      <c r="H23" s="66">
        <v>100</v>
      </c>
      <c r="I23" s="66">
        <v>58.19</v>
      </c>
      <c r="J23" s="66">
        <v>61.3</v>
      </c>
      <c r="K23" s="66">
        <v>357.1</v>
      </c>
      <c r="L23" s="66">
        <v>36.700000000000003</v>
      </c>
      <c r="M23" s="66">
        <v>35.4</v>
      </c>
      <c r="N23" s="66">
        <v>36.700000000000003</v>
      </c>
      <c r="O23" s="66">
        <v>35.299999999999997</v>
      </c>
      <c r="P23" s="66">
        <v>503.6</v>
      </c>
      <c r="Q23" s="66">
        <v>35.6</v>
      </c>
      <c r="R23" s="77">
        <v>139.5</v>
      </c>
      <c r="S23" s="69">
        <v>9.5</v>
      </c>
      <c r="T23" s="72">
        <v>561.79999999999995</v>
      </c>
      <c r="U23" s="75">
        <v>13.4</v>
      </c>
      <c r="V23" s="66">
        <v>256.60000000000002</v>
      </c>
      <c r="W23" s="66">
        <v>123.8</v>
      </c>
      <c r="X23" s="66">
        <v>39.200000000000003</v>
      </c>
      <c r="Y23" s="66">
        <v>583</v>
      </c>
      <c r="Z23" s="66">
        <v>69.2</v>
      </c>
      <c r="AA23" s="77">
        <v>130.4</v>
      </c>
      <c r="AB23" s="66">
        <v>160.1</v>
      </c>
      <c r="AC23" s="66">
        <v>208.4</v>
      </c>
      <c r="AD23" s="66">
        <v>300</v>
      </c>
      <c r="AE23" s="103">
        <v>100.3</v>
      </c>
      <c r="AF23" s="99">
        <v>95</v>
      </c>
      <c r="AG23" s="99">
        <v>340</v>
      </c>
      <c r="AH23" s="99">
        <v>216.3</v>
      </c>
      <c r="AI23" s="99">
        <v>271.97000000000003</v>
      </c>
      <c r="AJ23" s="99">
        <v>131.19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288.40499999999997</v>
      </c>
      <c r="E24" s="98">
        <f t="shared" ref="E24:AJ24" si="10">E22*E23</f>
        <v>34.832999999999998</v>
      </c>
      <c r="F24" s="98">
        <f t="shared" si="10"/>
        <v>171.84299999999999</v>
      </c>
      <c r="G24" s="98">
        <f t="shared" si="10"/>
        <v>13.92</v>
      </c>
      <c r="H24" s="98">
        <f t="shared" si="10"/>
        <v>59.999999999999986</v>
      </c>
      <c r="I24" s="98">
        <f t="shared" si="10"/>
        <v>26.185499999999998</v>
      </c>
      <c r="J24" s="98">
        <f t="shared" si="10"/>
        <v>9.1949999999999985</v>
      </c>
      <c r="K24" s="98">
        <f t="shared" si="10"/>
        <v>10.713000000000001</v>
      </c>
      <c r="L24" s="98">
        <f t="shared" si="10"/>
        <v>95.787000000000006</v>
      </c>
      <c r="M24" s="98">
        <f t="shared" si="10"/>
        <v>10.088999999999999</v>
      </c>
      <c r="N24" s="98">
        <f t="shared" si="10"/>
        <v>7.706999999999999</v>
      </c>
      <c r="O24" s="98">
        <f t="shared" si="10"/>
        <v>21.179999999999996</v>
      </c>
      <c r="P24" s="98">
        <f t="shared" si="10"/>
        <v>604.32000000000005</v>
      </c>
      <c r="Q24" s="98">
        <f t="shared" si="10"/>
        <v>19.223999999999997</v>
      </c>
      <c r="R24" s="98">
        <f t="shared" si="10"/>
        <v>16.739999999999998</v>
      </c>
      <c r="S24" s="98">
        <f t="shared" si="10"/>
        <v>28.5</v>
      </c>
      <c r="T24" s="98">
        <f t="shared" si="10"/>
        <v>0</v>
      </c>
      <c r="U24" s="98">
        <f t="shared" si="10"/>
        <v>0.40199999999999997</v>
      </c>
      <c r="V24" s="98">
        <f t="shared" si="10"/>
        <v>50.037000000000006</v>
      </c>
      <c r="W24" s="98">
        <f t="shared" si="10"/>
        <v>198.69899999999998</v>
      </c>
      <c r="X24" s="98">
        <f t="shared" si="10"/>
        <v>0</v>
      </c>
      <c r="Y24" s="98">
        <f t="shared" si="10"/>
        <v>87.45</v>
      </c>
      <c r="Z24" s="98">
        <f t="shared" si="10"/>
        <v>158.81399999999999</v>
      </c>
      <c r="AA24" s="98">
        <f t="shared" si="10"/>
        <v>0</v>
      </c>
      <c r="AB24" s="98">
        <f t="shared" si="10"/>
        <v>16.810499999999998</v>
      </c>
      <c r="AC24" s="98">
        <f t="shared" si="10"/>
        <v>0</v>
      </c>
      <c r="AD24" s="98">
        <f t="shared" si="10"/>
        <v>31.5</v>
      </c>
      <c r="AE24" s="98">
        <f t="shared" si="10"/>
        <v>30.089999999999996</v>
      </c>
      <c r="AF24" s="98">
        <f t="shared" si="10"/>
        <v>0</v>
      </c>
      <c r="AG24" s="98">
        <f t="shared" si="10"/>
        <v>357</v>
      </c>
      <c r="AH24" s="98">
        <f t="shared" si="10"/>
        <v>0</v>
      </c>
      <c r="AI24" s="98">
        <f t="shared" si="10"/>
        <v>81.591000000000008</v>
      </c>
      <c r="AJ24" s="98">
        <f t="shared" si="10"/>
        <v>0</v>
      </c>
    </row>
    <row r="25" spans="1:36" ht="15" customHeight="1" x14ac:dyDescent="0.25">
      <c r="A25" s="13"/>
      <c r="B25" s="81"/>
      <c r="C25" s="80" t="s">
        <v>11</v>
      </c>
      <c r="D25" s="142">
        <f>SUM(D24:AJ24)</f>
        <v>2431.0349999999999</v>
      </c>
      <c r="E25" s="142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43">
        <f>D25/D27</f>
        <v>162.06899999999999</v>
      </c>
      <c r="E26" s="143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15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44" t="s">
        <v>16</v>
      </c>
      <c r="M28" s="144"/>
      <c r="N28" s="144"/>
      <c r="O28" s="144"/>
      <c r="P28" s="144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33" t="s">
        <v>0</v>
      </c>
      <c r="E29" s="133"/>
      <c r="F29" s="36"/>
      <c r="G29" s="133" t="s">
        <v>12</v>
      </c>
      <c r="H29" s="133"/>
      <c r="I29" s="133"/>
      <c r="J29" s="133"/>
      <c r="K29" s="133"/>
      <c r="L29" s="36"/>
      <c r="M29" s="36"/>
      <c r="N29" s="36"/>
      <c r="O29" s="36"/>
      <c r="P29" s="36"/>
      <c r="Q29" s="134" t="s">
        <v>0</v>
      </c>
      <c r="R29" s="134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27"/>
      <c r="U30" s="127"/>
      <c r="V30" s="127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6" t="s">
        <v>0</v>
      </c>
      <c r="E31" s="126"/>
      <c r="F31" s="9"/>
      <c r="G31" s="126" t="s">
        <v>12</v>
      </c>
      <c r="H31" s="126"/>
      <c r="I31" s="126"/>
      <c r="J31" s="126"/>
      <c r="K31" s="126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T30:V30"/>
    <mergeCell ref="D31:E31"/>
    <mergeCell ref="G31:K31"/>
    <mergeCell ref="Q29:R29"/>
    <mergeCell ref="D29:E29"/>
    <mergeCell ref="G29:K29"/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I30"/>
  <sheetViews>
    <sheetView tabSelected="1" topLeftCell="C1" workbookViewId="0">
      <selection activeCell="AH23" sqref="AH23"/>
    </sheetView>
  </sheetViews>
  <sheetFormatPr defaultRowHeight="15" x14ac:dyDescent="0.25"/>
  <cols>
    <col min="1" max="1" width="3.7109375" customWidth="1"/>
    <col min="2" max="2" width="6.42578125" customWidth="1"/>
    <col min="3" max="3" width="13.28515625" customWidth="1"/>
    <col min="4" max="4" width="6" customWidth="1"/>
    <col min="5" max="5" width="5.7109375" bestFit="1" customWidth="1"/>
    <col min="6" max="6" width="5.85546875" customWidth="1"/>
    <col min="7" max="7" width="6" customWidth="1"/>
    <col min="8" max="8" width="5.5703125" customWidth="1"/>
    <col min="9" max="9" width="5" customWidth="1"/>
    <col min="10" max="10" width="5.85546875" customWidth="1"/>
    <col min="11" max="12" width="6" customWidth="1"/>
    <col min="13" max="13" width="5.42578125" customWidth="1"/>
    <col min="14" max="14" width="6" customWidth="1"/>
    <col min="15" max="15" width="4.85546875" customWidth="1"/>
    <col min="16" max="16" width="5.42578125" customWidth="1"/>
    <col min="17" max="17" width="4.85546875" customWidth="1"/>
    <col min="18" max="18" width="5.5703125" customWidth="1"/>
    <col min="19" max="19" width="5.28515625" customWidth="1"/>
    <col min="20" max="20" width="5.7109375" customWidth="1"/>
    <col min="21" max="21" width="5.28515625" customWidth="1"/>
    <col min="22" max="22" width="4.85546875" customWidth="1"/>
    <col min="23" max="23" width="5.7109375" customWidth="1"/>
    <col min="24" max="24" width="5.140625" customWidth="1"/>
    <col min="25" max="25" width="6.140625" customWidth="1"/>
    <col min="26" max="26" width="4.7109375" customWidth="1"/>
    <col min="27" max="27" width="5.140625" customWidth="1"/>
    <col min="28" max="29" width="4.85546875" customWidth="1"/>
    <col min="30" max="30" width="5.42578125" customWidth="1"/>
    <col min="31" max="31" width="5" customWidth="1"/>
    <col min="32" max="32" width="5.7109375" customWidth="1"/>
    <col min="33" max="33" width="4.5703125" customWidth="1"/>
    <col min="34" max="34" width="5" customWidth="1"/>
    <col min="35" max="35" width="4.7109375" customWidth="1"/>
  </cols>
  <sheetData>
    <row r="1" spans="1:35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2"/>
    </row>
    <row r="2" spans="1:35" ht="48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57</v>
      </c>
      <c r="K2" s="19" t="s">
        <v>56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19" t="s">
        <v>36</v>
      </c>
      <c r="Y2" s="19" t="s">
        <v>43</v>
      </c>
      <c r="Z2" s="19" t="s">
        <v>37</v>
      </c>
      <c r="AA2" s="120" t="s">
        <v>41</v>
      </c>
      <c r="AB2" s="120" t="s">
        <v>45</v>
      </c>
      <c r="AC2" s="120" t="s">
        <v>62</v>
      </c>
      <c r="AD2" s="121" t="s">
        <v>61</v>
      </c>
      <c r="AE2" s="121" t="s">
        <v>52</v>
      </c>
      <c r="AF2" s="121" t="s">
        <v>54</v>
      </c>
      <c r="AG2" s="121" t="s">
        <v>48</v>
      </c>
      <c r="AH2" s="121" t="s">
        <v>59</v>
      </c>
      <c r="AI2" s="121" t="s">
        <v>49</v>
      </c>
    </row>
    <row r="3" spans="1:35" x14ac:dyDescent="0.25">
      <c r="A3" s="138" t="s">
        <v>50</v>
      </c>
      <c r="B3" s="21">
        <v>0.18</v>
      </c>
      <c r="C3" s="106" t="s">
        <v>63</v>
      </c>
      <c r="D3" s="16">
        <v>0.126</v>
      </c>
      <c r="E3" s="16">
        <v>4.0000000000000001E-3</v>
      </c>
      <c r="F3" s="16">
        <v>4.0000000000000001E-3</v>
      </c>
      <c r="G3" s="16"/>
      <c r="H3" s="16"/>
      <c r="I3" s="16"/>
      <c r="J3" s="16">
        <v>1.4999999999999999E-2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16"/>
      <c r="Y3" s="16"/>
      <c r="Z3" s="16"/>
      <c r="AA3" s="16"/>
      <c r="AB3" s="16"/>
      <c r="AC3" s="16"/>
      <c r="AD3" s="102"/>
      <c r="AE3" s="102"/>
      <c r="AF3" s="102"/>
      <c r="AG3" s="102"/>
      <c r="AH3" s="102"/>
      <c r="AI3" s="102"/>
    </row>
    <row r="4" spans="1:35" x14ac:dyDescent="0.25">
      <c r="A4" s="138"/>
      <c r="B4" s="21">
        <v>0.18</v>
      </c>
      <c r="C4" s="107" t="s">
        <v>55</v>
      </c>
      <c r="D4" s="16">
        <v>0.09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16"/>
      <c r="Y4" s="16"/>
      <c r="Z4" s="16"/>
      <c r="AA4" s="16"/>
      <c r="AB4" s="16"/>
      <c r="AC4" s="16"/>
      <c r="AD4" s="102"/>
      <c r="AE4" s="102"/>
      <c r="AF4" s="102"/>
      <c r="AG4" s="102"/>
      <c r="AH4" s="102"/>
      <c r="AI4" s="102"/>
    </row>
    <row r="5" spans="1:35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16"/>
      <c r="Y5" s="16"/>
      <c r="Z5" s="16"/>
      <c r="AA5" s="16"/>
      <c r="AB5" s="16"/>
      <c r="AC5" s="16"/>
      <c r="AD5" s="102"/>
      <c r="AE5" s="102"/>
      <c r="AF5" s="102"/>
      <c r="AG5" s="102"/>
      <c r="AH5" s="102"/>
      <c r="AI5" s="102"/>
    </row>
    <row r="6" spans="1:35" x14ac:dyDescent="0.25">
      <c r="A6" s="138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16"/>
      <c r="Y6" s="16">
        <v>0.01</v>
      </c>
      <c r="Z6" s="16"/>
      <c r="AA6" s="16"/>
      <c r="AB6" s="16"/>
      <c r="AC6" s="16"/>
      <c r="AD6" s="102"/>
      <c r="AE6" s="102"/>
      <c r="AF6" s="102"/>
      <c r="AG6" s="102"/>
      <c r="AH6" s="102"/>
      <c r="AI6" s="102"/>
    </row>
    <row r="7" spans="1:35" x14ac:dyDescent="0.25">
      <c r="A7" s="138"/>
      <c r="B7" s="21">
        <v>0.1</v>
      </c>
      <c r="C7" s="107" t="s">
        <v>42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16"/>
      <c r="Y7" s="16"/>
      <c r="Z7" s="16"/>
      <c r="AA7" s="16"/>
      <c r="AB7" s="16"/>
      <c r="AC7" s="16"/>
      <c r="AD7" s="102"/>
      <c r="AE7" s="102"/>
      <c r="AF7" s="102"/>
      <c r="AG7" s="102"/>
      <c r="AH7" s="102"/>
      <c r="AI7" s="102"/>
    </row>
    <row r="8" spans="1:35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16"/>
      <c r="Y8" s="16"/>
      <c r="Z8" s="16"/>
      <c r="AA8" s="16"/>
      <c r="AB8" s="16"/>
      <c r="AC8" s="16"/>
      <c r="AD8" s="102"/>
      <c r="AE8" s="102"/>
      <c r="AF8" s="102"/>
      <c r="AG8" s="102"/>
      <c r="AH8" s="102"/>
      <c r="AI8" s="102"/>
    </row>
    <row r="9" spans="1:35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16"/>
      <c r="Y9" s="16"/>
      <c r="Z9" s="16"/>
      <c r="AA9" s="16"/>
      <c r="AB9" s="16"/>
      <c r="AC9" s="16"/>
      <c r="AD9" s="102"/>
      <c r="AE9" s="102"/>
      <c r="AF9" s="102"/>
      <c r="AG9" s="102"/>
      <c r="AH9" s="102"/>
      <c r="AI9" s="102"/>
    </row>
    <row r="10" spans="1:35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16"/>
      <c r="Y10" s="16"/>
      <c r="Z10" s="16"/>
      <c r="AA10" s="16"/>
      <c r="AB10" s="16"/>
      <c r="AC10" s="16"/>
      <c r="AD10" s="102"/>
      <c r="AE10" s="102"/>
      <c r="AF10" s="102"/>
      <c r="AG10" s="102"/>
      <c r="AH10" s="102"/>
      <c r="AI10" s="102"/>
    </row>
    <row r="11" spans="1:35" x14ac:dyDescent="0.25">
      <c r="A11" s="135" t="s">
        <v>1</v>
      </c>
      <c r="B11" s="21">
        <v>0.06</v>
      </c>
      <c r="C11" s="107" t="s">
        <v>64</v>
      </c>
      <c r="D11" s="16"/>
      <c r="E11" s="16">
        <v>3.0000000000000001E-3</v>
      </c>
      <c r="F11" s="16"/>
      <c r="G11" s="16">
        <v>3.0000000000000001E-3</v>
      </c>
      <c r="H11" s="16"/>
      <c r="I11" s="16"/>
      <c r="J11" s="16"/>
      <c r="K11" s="16"/>
      <c r="L11" s="16"/>
      <c r="M11" s="16"/>
      <c r="N11" s="16">
        <v>8.0000000000000002E-3</v>
      </c>
      <c r="O11" s="16">
        <v>0.06</v>
      </c>
      <c r="P11" s="16"/>
      <c r="Q11" s="16"/>
      <c r="R11" s="16"/>
      <c r="S11" s="48"/>
      <c r="T11" s="22"/>
      <c r="U11" s="16"/>
      <c r="V11" s="16"/>
      <c r="W11" s="16"/>
      <c r="X11" s="16"/>
      <c r="Y11" s="16"/>
      <c r="Z11" s="16"/>
      <c r="AA11" s="16"/>
      <c r="AB11" s="16"/>
      <c r="AC11" s="16"/>
      <c r="AD11" s="102"/>
      <c r="AE11" s="102"/>
      <c r="AF11" s="102"/>
      <c r="AG11" s="102"/>
      <c r="AH11" s="102"/>
      <c r="AI11" s="102"/>
    </row>
    <row r="12" spans="1:35" x14ac:dyDescent="0.25">
      <c r="A12" s="135"/>
      <c r="B12" s="21">
        <v>0.18</v>
      </c>
      <c r="C12" s="107" t="s">
        <v>65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2.4E-2</v>
      </c>
      <c r="M12" s="16">
        <v>8.9999999999999993E-3</v>
      </c>
      <c r="N12" s="16">
        <v>8.9999999999999993E-3</v>
      </c>
      <c r="O12" s="16"/>
      <c r="P12" s="16"/>
      <c r="Q12" s="16">
        <v>3.5999999999999997E-2</v>
      </c>
      <c r="R12" s="16"/>
      <c r="S12" s="48"/>
      <c r="T12" s="22"/>
      <c r="U12" s="16">
        <v>5.0000000000000001E-3</v>
      </c>
      <c r="V12" s="16">
        <v>0.01</v>
      </c>
      <c r="W12" s="16"/>
      <c r="X12" s="16"/>
      <c r="Y12" s="16"/>
      <c r="Z12" s="16"/>
      <c r="AA12" s="16">
        <v>5.0000000000000001E-3</v>
      </c>
      <c r="AB12" s="16"/>
      <c r="AC12" s="16"/>
      <c r="AD12" s="102"/>
      <c r="AE12" s="102"/>
      <c r="AF12" s="102"/>
      <c r="AG12" s="102"/>
      <c r="AH12" s="102"/>
      <c r="AI12" s="102"/>
    </row>
    <row r="13" spans="1:35" x14ac:dyDescent="0.25">
      <c r="A13" s="135"/>
      <c r="B13" s="21">
        <v>0.2</v>
      </c>
      <c r="C13" s="107" t="s">
        <v>66</v>
      </c>
      <c r="D13" s="16"/>
      <c r="E13" s="16"/>
      <c r="F13" s="16">
        <v>5.0000000000000001E-3</v>
      </c>
      <c r="G13" s="16">
        <v>2E-3</v>
      </c>
      <c r="H13" s="16"/>
      <c r="I13" s="16"/>
      <c r="J13" s="16"/>
      <c r="K13" s="16"/>
      <c r="L13" s="16">
        <v>0.2</v>
      </c>
      <c r="M13" s="16">
        <v>1.4999999999999999E-2</v>
      </c>
      <c r="N13" s="16"/>
      <c r="O13" s="16"/>
      <c r="P13" s="16">
        <v>0.1</v>
      </c>
      <c r="Q13" s="16"/>
      <c r="R13" s="16"/>
      <c r="S13" s="48"/>
      <c r="T13" s="22"/>
      <c r="U13" s="16"/>
      <c r="V13" s="16"/>
      <c r="W13" s="16"/>
      <c r="X13" s="16"/>
      <c r="Y13" s="16"/>
      <c r="Z13" s="16"/>
      <c r="AA13" s="16">
        <v>3.0000000000000001E-3</v>
      </c>
      <c r="AB13" s="16"/>
      <c r="AC13" s="16"/>
      <c r="AD13" s="102"/>
      <c r="AE13" s="102"/>
      <c r="AF13" s="102"/>
      <c r="AG13" s="102"/>
      <c r="AH13" s="102"/>
      <c r="AI13" s="102"/>
    </row>
    <row r="14" spans="1:35" x14ac:dyDescent="0.25">
      <c r="A14" s="135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16"/>
      <c r="Y14" s="16"/>
      <c r="Z14" s="16"/>
      <c r="AA14" s="16"/>
      <c r="AB14" s="16"/>
      <c r="AC14" s="16"/>
      <c r="AD14" s="102"/>
      <c r="AE14" s="102"/>
      <c r="AF14" s="102"/>
      <c r="AG14" s="102"/>
      <c r="AH14" s="102"/>
      <c r="AI14" s="102"/>
    </row>
    <row r="15" spans="1:35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16"/>
      <c r="Y15" s="16"/>
      <c r="Z15" s="16"/>
      <c r="AA15" s="16"/>
      <c r="AB15" s="16"/>
      <c r="AC15" s="16"/>
      <c r="AD15" s="102"/>
      <c r="AE15" s="102"/>
      <c r="AF15" s="102"/>
      <c r="AG15" s="102"/>
      <c r="AH15" s="102"/>
      <c r="AI15" s="102"/>
    </row>
    <row r="16" spans="1:35" x14ac:dyDescent="0.25">
      <c r="A16" s="135"/>
      <c r="B16" s="21">
        <v>0.18</v>
      </c>
      <c r="C16" s="107" t="s">
        <v>53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16"/>
      <c r="Y16" s="16"/>
      <c r="Z16" s="16"/>
      <c r="AA16" s="16"/>
      <c r="AB16" s="16"/>
      <c r="AC16" s="16"/>
      <c r="AD16" s="102"/>
      <c r="AE16" s="102"/>
      <c r="AF16" s="102"/>
      <c r="AG16" s="102"/>
      <c r="AH16" s="102"/>
      <c r="AI16" s="102"/>
    </row>
    <row r="17" spans="1:35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16"/>
      <c r="Y17" s="16"/>
      <c r="Z17" s="16"/>
      <c r="AA17" s="16"/>
      <c r="AB17" s="16"/>
      <c r="AC17" s="16"/>
      <c r="AD17" s="102"/>
      <c r="AE17" s="102"/>
      <c r="AF17" s="102"/>
      <c r="AG17" s="102"/>
      <c r="AH17" s="102"/>
      <c r="AI17" s="102"/>
    </row>
    <row r="18" spans="1:35" x14ac:dyDescent="0.25">
      <c r="A18" s="135" t="s">
        <v>2</v>
      </c>
      <c r="B18" s="21">
        <v>0.15</v>
      </c>
      <c r="C18" s="107" t="s">
        <v>67</v>
      </c>
      <c r="D18" s="16">
        <v>0.05</v>
      </c>
      <c r="E18" s="16">
        <v>1.4999999999999999E-2</v>
      </c>
      <c r="F18" s="16">
        <v>6.0000000000000001E-3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>
        <v>5.0000000000000001E-3</v>
      </c>
      <c r="W18" s="16"/>
      <c r="X18" s="16"/>
      <c r="Y18" s="16"/>
      <c r="Z18" s="16"/>
      <c r="AA18" s="16"/>
      <c r="AB18" s="16"/>
      <c r="AC18" s="16">
        <v>2.5000000000000001E-2</v>
      </c>
      <c r="AD18" s="102"/>
      <c r="AE18" s="102"/>
      <c r="AF18" s="102"/>
      <c r="AG18" s="102">
        <v>0.09</v>
      </c>
      <c r="AH18" s="102"/>
      <c r="AI18" s="102"/>
    </row>
    <row r="19" spans="1:35" x14ac:dyDescent="0.25">
      <c r="A19" s="135"/>
      <c r="B19" s="21">
        <v>0.18</v>
      </c>
      <c r="C19" s="107" t="s">
        <v>37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16"/>
      <c r="Y19" s="16"/>
      <c r="Z19" s="16">
        <v>0.18</v>
      </c>
      <c r="AA19" s="16"/>
      <c r="AB19" s="16"/>
      <c r="AC19" s="16"/>
      <c r="AD19" s="102"/>
      <c r="AE19" s="102"/>
      <c r="AF19" s="102"/>
      <c r="AG19" s="102"/>
      <c r="AH19" s="102"/>
      <c r="AI19" s="102"/>
    </row>
    <row r="20" spans="1:35" x14ac:dyDescent="0.25">
      <c r="A20" s="135"/>
      <c r="B20" s="21">
        <v>0.02</v>
      </c>
      <c r="C20" s="23" t="s">
        <v>70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16"/>
      <c r="Y20" s="16"/>
      <c r="Z20" s="16"/>
      <c r="AA20" s="16"/>
      <c r="AB20" s="16"/>
      <c r="AC20" s="16"/>
      <c r="AD20" s="102"/>
      <c r="AE20" s="102"/>
      <c r="AF20" s="102"/>
      <c r="AG20" s="102"/>
      <c r="AH20" s="105">
        <v>0.02</v>
      </c>
      <c r="AI20" s="102"/>
    </row>
    <row r="21" spans="1:35" x14ac:dyDescent="0.25">
      <c r="A21" s="24"/>
      <c r="B21" s="25"/>
      <c r="C21" s="26" t="s">
        <v>8</v>
      </c>
      <c r="D21" s="27">
        <f>SUM(D3:D20)</f>
        <v>0.26600000000000001</v>
      </c>
      <c r="E21" s="27">
        <f t="shared" ref="E21:AI21" si="0">SUM(E3:E20)</f>
        <v>4.2000000000000003E-2</v>
      </c>
      <c r="F21" s="27">
        <f t="shared" si="0"/>
        <v>2.0000000000000004E-2</v>
      </c>
      <c r="G21" s="27">
        <f t="shared" si="0"/>
        <v>8.0000000000000002E-3</v>
      </c>
      <c r="H21" s="27">
        <f t="shared" si="0"/>
        <v>0.05</v>
      </c>
      <c r="I21" s="27">
        <f t="shared" si="0"/>
        <v>3.6999999999999998E-2</v>
      </c>
      <c r="J21" s="27">
        <f t="shared" si="0"/>
        <v>1.4999999999999999E-2</v>
      </c>
      <c r="K21" s="27">
        <f t="shared" si="0"/>
        <v>2E-3</v>
      </c>
      <c r="L21" s="27">
        <f t="shared" si="0"/>
        <v>0.224</v>
      </c>
      <c r="M21" s="27">
        <f t="shared" si="0"/>
        <v>2.4E-2</v>
      </c>
      <c r="N21" s="27">
        <f t="shared" si="0"/>
        <v>1.7000000000000001E-2</v>
      </c>
      <c r="O21" s="27">
        <f t="shared" si="0"/>
        <v>0.06</v>
      </c>
      <c r="P21" s="27">
        <f t="shared" si="0"/>
        <v>0.1</v>
      </c>
      <c r="Q21" s="27">
        <f t="shared" si="0"/>
        <v>3.5999999999999997E-2</v>
      </c>
      <c r="R21" s="27">
        <f t="shared" si="0"/>
        <v>8.0000000000000002E-3</v>
      </c>
      <c r="S21" s="27">
        <f t="shared" si="0"/>
        <v>1</v>
      </c>
      <c r="T21" s="27">
        <f t="shared" si="0"/>
        <v>0</v>
      </c>
      <c r="U21" s="27">
        <f t="shared" si="0"/>
        <v>5.0000000000000001E-3</v>
      </c>
      <c r="V21" s="27">
        <f t="shared" si="0"/>
        <v>1.4999999999999999E-2</v>
      </c>
      <c r="W21" s="27">
        <f t="shared" si="0"/>
        <v>0.112</v>
      </c>
      <c r="X21" s="27">
        <f t="shared" si="0"/>
        <v>0</v>
      </c>
      <c r="Y21" s="27">
        <f t="shared" si="0"/>
        <v>0.01</v>
      </c>
      <c r="Z21" s="27">
        <f t="shared" si="0"/>
        <v>0.18</v>
      </c>
      <c r="AA21" s="27">
        <f t="shared" si="0"/>
        <v>8.0000000000000002E-3</v>
      </c>
      <c r="AB21" s="27">
        <f t="shared" si="0"/>
        <v>0</v>
      </c>
      <c r="AC21" s="27">
        <f t="shared" si="0"/>
        <v>2.5000000000000001E-2</v>
      </c>
      <c r="AD21" s="27">
        <f t="shared" si="0"/>
        <v>0</v>
      </c>
      <c r="AE21" s="27">
        <f t="shared" si="0"/>
        <v>0</v>
      </c>
      <c r="AF21" s="27">
        <f t="shared" si="0"/>
        <v>0</v>
      </c>
      <c r="AG21" s="27">
        <f t="shared" si="0"/>
        <v>0.09</v>
      </c>
      <c r="AH21" s="27">
        <f t="shared" si="0"/>
        <v>0.02</v>
      </c>
      <c r="AI21" s="27">
        <f t="shared" si="0"/>
        <v>0</v>
      </c>
    </row>
    <row r="22" spans="1:35" x14ac:dyDescent="0.25">
      <c r="A22" s="24"/>
      <c r="B22" s="25"/>
      <c r="C22" s="28" t="s">
        <v>9</v>
      </c>
      <c r="D22" s="44">
        <f>D21*$D27</f>
        <v>0.26600000000000001</v>
      </c>
      <c r="E22" s="76">
        <f t="shared" ref="E22:AI22" si="1">E21*$D27</f>
        <v>4.2000000000000003E-2</v>
      </c>
      <c r="F22" s="76">
        <f t="shared" si="1"/>
        <v>2.0000000000000004E-2</v>
      </c>
      <c r="G22" s="76">
        <f t="shared" si="1"/>
        <v>8.0000000000000002E-3</v>
      </c>
      <c r="H22" s="76">
        <f t="shared" si="1"/>
        <v>0.05</v>
      </c>
      <c r="I22" s="76">
        <f t="shared" si="1"/>
        <v>3.6999999999999998E-2</v>
      </c>
      <c r="J22" s="76">
        <f t="shared" si="1"/>
        <v>1.4999999999999999E-2</v>
      </c>
      <c r="K22" s="122">
        <f t="shared" si="1"/>
        <v>2E-3</v>
      </c>
      <c r="L22" s="76">
        <f t="shared" si="1"/>
        <v>0.224</v>
      </c>
      <c r="M22" s="76">
        <f t="shared" si="1"/>
        <v>2.4E-2</v>
      </c>
      <c r="N22" s="76">
        <f t="shared" si="1"/>
        <v>1.7000000000000001E-2</v>
      </c>
      <c r="O22" s="76">
        <f t="shared" si="1"/>
        <v>0.06</v>
      </c>
      <c r="P22" s="76">
        <f t="shared" si="1"/>
        <v>0.1</v>
      </c>
      <c r="Q22" s="76">
        <f t="shared" si="1"/>
        <v>3.5999999999999997E-2</v>
      </c>
      <c r="R22" s="122">
        <f t="shared" si="1"/>
        <v>8.0000000000000002E-3</v>
      </c>
      <c r="S22" s="44">
        <f t="shared" si="1"/>
        <v>1</v>
      </c>
      <c r="T22" s="122">
        <f t="shared" si="1"/>
        <v>0</v>
      </c>
      <c r="U22" s="122">
        <f t="shared" si="1"/>
        <v>5.0000000000000001E-3</v>
      </c>
      <c r="V22" s="122">
        <f t="shared" si="1"/>
        <v>1.4999999999999999E-2</v>
      </c>
      <c r="W22" s="122">
        <f t="shared" si="1"/>
        <v>0.112</v>
      </c>
      <c r="X22" s="122">
        <f t="shared" si="1"/>
        <v>0</v>
      </c>
      <c r="Y22" s="76">
        <f t="shared" si="1"/>
        <v>0.01</v>
      </c>
      <c r="Z22" s="76">
        <f t="shared" si="1"/>
        <v>0.18</v>
      </c>
      <c r="AA22" s="122">
        <f t="shared" si="1"/>
        <v>8.0000000000000002E-3</v>
      </c>
      <c r="AB22" s="76">
        <f t="shared" si="1"/>
        <v>0</v>
      </c>
      <c r="AC22" s="122">
        <f t="shared" si="1"/>
        <v>2.5000000000000001E-2</v>
      </c>
      <c r="AD22" s="122">
        <f t="shared" si="1"/>
        <v>0</v>
      </c>
      <c r="AE22" s="76">
        <f t="shared" si="1"/>
        <v>0</v>
      </c>
      <c r="AF22" s="122">
        <f t="shared" si="1"/>
        <v>0</v>
      </c>
      <c r="AG22" s="122">
        <f t="shared" si="1"/>
        <v>0.09</v>
      </c>
      <c r="AH22" s="76">
        <f t="shared" si="1"/>
        <v>0.02</v>
      </c>
      <c r="AI22" s="76">
        <f t="shared" si="1"/>
        <v>0</v>
      </c>
    </row>
    <row r="23" spans="1:35" x14ac:dyDescent="0.25">
      <c r="A23" s="24"/>
      <c r="B23" s="25"/>
      <c r="C23" s="29" t="s">
        <v>4</v>
      </c>
      <c r="D23" s="30">
        <v>98.6</v>
      </c>
      <c r="E23" s="30">
        <v>68.3</v>
      </c>
      <c r="F23" s="30">
        <v>818.3</v>
      </c>
      <c r="G23" s="30">
        <v>116</v>
      </c>
      <c r="H23" s="30">
        <v>100</v>
      </c>
      <c r="I23" s="30">
        <v>58.19</v>
      </c>
      <c r="J23" s="30">
        <v>61.3</v>
      </c>
      <c r="K23" s="30">
        <v>357.1</v>
      </c>
      <c r="L23" s="30">
        <v>36.700000000000003</v>
      </c>
      <c r="M23" s="30">
        <v>35.4</v>
      </c>
      <c r="N23" s="30">
        <v>36.700000000000003</v>
      </c>
      <c r="O23" s="30">
        <v>35.299999999999997</v>
      </c>
      <c r="P23" s="30">
        <v>503.6</v>
      </c>
      <c r="Q23" s="30">
        <v>35.6</v>
      </c>
      <c r="R23" s="30">
        <v>140.9</v>
      </c>
      <c r="S23" s="30">
        <v>9.5</v>
      </c>
      <c r="T23" s="30">
        <v>554.6</v>
      </c>
      <c r="U23" s="30">
        <v>13.5</v>
      </c>
      <c r="V23" s="30">
        <v>256.60000000000002</v>
      </c>
      <c r="W23" s="30">
        <v>123.8</v>
      </c>
      <c r="X23" s="30">
        <v>39.200000000000003</v>
      </c>
      <c r="Y23" s="30">
        <v>583</v>
      </c>
      <c r="Z23" s="30">
        <v>69.2</v>
      </c>
      <c r="AA23" s="30">
        <v>153</v>
      </c>
      <c r="AB23" s="30">
        <v>127.8</v>
      </c>
      <c r="AC23" s="30">
        <v>100.3</v>
      </c>
      <c r="AD23" s="101">
        <v>203.6</v>
      </c>
      <c r="AE23" s="3">
        <v>216.3</v>
      </c>
      <c r="AF23" s="3">
        <v>97.69</v>
      </c>
      <c r="AG23" s="3">
        <v>340.39</v>
      </c>
      <c r="AH23" s="3">
        <v>271.89999999999998</v>
      </c>
      <c r="AI23" s="3">
        <v>131.19</v>
      </c>
    </row>
    <row r="24" spans="1:35" x14ac:dyDescent="0.25">
      <c r="A24" s="24"/>
      <c r="B24" s="25"/>
      <c r="C24" s="31" t="s">
        <v>5</v>
      </c>
      <c r="D24" s="32">
        <f>D22*D23</f>
        <v>26.227599999999999</v>
      </c>
      <c r="E24" s="32">
        <f t="shared" ref="E24:AI24" si="2">E22*E23</f>
        <v>2.8686000000000003</v>
      </c>
      <c r="F24" s="32">
        <f t="shared" si="2"/>
        <v>16.366000000000003</v>
      </c>
      <c r="G24" s="32">
        <f t="shared" si="2"/>
        <v>0.92800000000000005</v>
      </c>
      <c r="H24" s="32">
        <f t="shared" si="2"/>
        <v>5</v>
      </c>
      <c r="I24" s="32">
        <f t="shared" si="2"/>
        <v>2.1530299999999998</v>
      </c>
      <c r="J24" s="32">
        <f t="shared" si="2"/>
        <v>0.91949999999999987</v>
      </c>
      <c r="K24" s="32">
        <f t="shared" si="2"/>
        <v>0.71420000000000006</v>
      </c>
      <c r="L24" s="32">
        <f t="shared" si="2"/>
        <v>8.2208000000000006</v>
      </c>
      <c r="M24" s="32">
        <f t="shared" si="2"/>
        <v>0.84960000000000002</v>
      </c>
      <c r="N24" s="32">
        <f t="shared" si="2"/>
        <v>0.62390000000000012</v>
      </c>
      <c r="O24" s="32">
        <f t="shared" si="2"/>
        <v>2.1179999999999999</v>
      </c>
      <c r="P24" s="32">
        <f t="shared" si="2"/>
        <v>50.360000000000007</v>
      </c>
      <c r="Q24" s="32">
        <f t="shared" si="2"/>
        <v>1.2815999999999999</v>
      </c>
      <c r="R24" s="32">
        <f t="shared" si="2"/>
        <v>1.1272</v>
      </c>
      <c r="S24" s="32">
        <f t="shared" si="2"/>
        <v>9.5</v>
      </c>
      <c r="T24" s="32">
        <f t="shared" si="2"/>
        <v>0</v>
      </c>
      <c r="U24" s="32">
        <f t="shared" si="2"/>
        <v>6.7500000000000004E-2</v>
      </c>
      <c r="V24" s="32">
        <f t="shared" si="2"/>
        <v>3.8490000000000002</v>
      </c>
      <c r="W24" s="32">
        <f t="shared" si="2"/>
        <v>13.865600000000001</v>
      </c>
      <c r="X24" s="32">
        <f t="shared" si="2"/>
        <v>0</v>
      </c>
      <c r="Y24" s="32">
        <f t="shared" si="2"/>
        <v>5.83</v>
      </c>
      <c r="Z24" s="32">
        <f t="shared" si="2"/>
        <v>12.456</v>
      </c>
      <c r="AA24" s="32">
        <f t="shared" si="2"/>
        <v>1.224</v>
      </c>
      <c r="AB24" s="32">
        <f t="shared" si="2"/>
        <v>0</v>
      </c>
      <c r="AC24" s="32">
        <f t="shared" si="2"/>
        <v>2.5075000000000003</v>
      </c>
      <c r="AD24" s="32">
        <f t="shared" si="2"/>
        <v>0</v>
      </c>
      <c r="AE24" s="32">
        <f t="shared" si="2"/>
        <v>0</v>
      </c>
      <c r="AF24" s="32">
        <f t="shared" si="2"/>
        <v>0</v>
      </c>
      <c r="AG24" s="32">
        <f t="shared" si="2"/>
        <v>30.635099999999998</v>
      </c>
      <c r="AH24" s="32">
        <f t="shared" si="2"/>
        <v>5.4379999999999997</v>
      </c>
      <c r="AI24" s="32">
        <f t="shared" si="2"/>
        <v>0</v>
      </c>
    </row>
    <row r="25" spans="1:35" x14ac:dyDescent="0.25">
      <c r="A25" s="24"/>
      <c r="B25" s="25"/>
      <c r="C25" s="33" t="s">
        <v>11</v>
      </c>
      <c r="D25" s="128">
        <f>SUM(D24:AI24)</f>
        <v>205.13072999999997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9"/>
      <c r="AE25" s="9"/>
      <c r="AF25" s="9"/>
      <c r="AG25" s="9"/>
      <c r="AH25" s="9"/>
      <c r="AI25" s="9"/>
    </row>
    <row r="26" spans="1:35" x14ac:dyDescent="0.25">
      <c r="A26" s="37"/>
      <c r="B26" s="38"/>
      <c r="C26" s="33" t="s">
        <v>6</v>
      </c>
      <c r="D26" s="129">
        <f>D25/D27</f>
        <v>205.13072999999997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/>
      <c r="Y26" s="36"/>
      <c r="Z26" s="36"/>
      <c r="AA26" s="36"/>
      <c r="AB26" s="41"/>
      <c r="AC26" s="49"/>
      <c r="AD26" s="53" t="s">
        <v>23</v>
      </c>
      <c r="AE26" s="53"/>
      <c r="AF26" s="53"/>
      <c r="AG26" s="9"/>
      <c r="AH26" s="9"/>
      <c r="AI26" s="9"/>
    </row>
    <row r="27" spans="1:35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134" t="s">
        <v>0</v>
      </c>
      <c r="AB27" s="134"/>
      <c r="AC27" s="42"/>
      <c r="AD27" s="51" t="s">
        <v>12</v>
      </c>
      <c r="AE27" s="51"/>
      <c r="AF27" s="51"/>
      <c r="AG27" s="9"/>
      <c r="AH27" s="9"/>
      <c r="AI27" s="9"/>
    </row>
    <row r="28" spans="1:35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19"/>
      <c r="Y28" s="119"/>
      <c r="Z28" s="41"/>
      <c r="AA28" s="41"/>
      <c r="AB28" s="41"/>
      <c r="AC28" s="9"/>
      <c r="AD28" s="127"/>
      <c r="AE28" s="127"/>
      <c r="AF28" s="127"/>
      <c r="AG28" s="9"/>
      <c r="AH28" s="49"/>
      <c r="AI28" s="9"/>
    </row>
    <row r="29" spans="1:35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11"/>
      <c r="B30" s="15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</sheetData>
  <mergeCells count="13">
    <mergeCell ref="A11:A17"/>
    <mergeCell ref="A1:A2"/>
    <mergeCell ref="C1:C2"/>
    <mergeCell ref="D1:AI1"/>
    <mergeCell ref="A3:A7"/>
    <mergeCell ref="A8:A10"/>
    <mergeCell ref="AD28:AF28"/>
    <mergeCell ref="A18:A20"/>
    <mergeCell ref="D25:E25"/>
    <mergeCell ref="D26:E26"/>
    <mergeCell ref="O27:P27"/>
    <mergeCell ref="R27:V27"/>
    <mergeCell ref="AA27:AB2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3-7 лет</vt:lpstr>
      <vt:lpstr> СВО 3-7 лет</vt:lpstr>
      <vt:lpstr>1,5 до 3х</vt:lpstr>
      <vt:lpstr>инвалид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Пользователь Windows</cp:lastModifiedBy>
  <cp:lastPrinted>2024-11-20T07:16:06Z</cp:lastPrinted>
  <dcterms:created xsi:type="dcterms:W3CDTF">2014-07-11T13:42:12Z</dcterms:created>
  <dcterms:modified xsi:type="dcterms:W3CDTF">2024-11-20T07:19:28Z</dcterms:modified>
</cp:coreProperties>
</file>