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ДС1\Desktop\"/>
    </mc:Choice>
  </mc:AlternateContent>
  <xr:revisionPtr revIDLastSave="0" documentId="13_ncr:1_{4ADE834E-B743-4536-836E-AC7B6C1225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7" l="1"/>
  <c r="M21" i="7"/>
  <c r="T21" i="1" l="1"/>
  <c r="T22" i="1" s="1"/>
  <c r="U21" i="1"/>
  <c r="U22" i="1" s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E24" i="1" s="1"/>
  <c r="AF21" i="1"/>
  <c r="AG21" i="1"/>
  <c r="AH21" i="1"/>
  <c r="AI21" i="1"/>
  <c r="AJ21" i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U22" i="18" l="1"/>
  <c r="U24" i="18" s="1"/>
  <c r="I22" i="18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<sst xmlns="http://schemas.openxmlformats.org/spreadsheetml/2006/main" count="289" uniqueCount="69">
  <si>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</si>
  <si>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</si>
  <si>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</si>
  <si>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</si>
  <si>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</si>
  <si>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</si>
  <si>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</si>
  <si>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</si>
  <si>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</si>
  <si>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</si>
  <si>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</si>
  <si>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</si>
  <si>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</si>
  <si>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</si>
  <si>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</si>
  <si>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</si>
  <si>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</si>
  <si>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</si>
  <si>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</si>
  <si>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</si>
  <si>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</si>
  <si>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</si>
  <si>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</si>
  <si>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</si>
  <si>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</si>
  <si>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</si>
  <si>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</si>
  <si>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</si>
  <si>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</si>
  <si>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</si>
  <si>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</si>
  <si>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</si>
  <si>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</si>
  <si>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</si>
  <si>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</si>
  <si>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</si>
  <si>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</si>
  <si>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</si>
  <si>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</si>
  <si>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</si>
  <si>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</si>
  <si>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</si>
  <si>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</si>
  <si>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</si>
  <si>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</si>
  <si>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</si>
  <si>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</si>
  <si>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</si>
  <si>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</si>
  <si>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</si>
  <si>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</si>
  <si>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</si>
  <si>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</si>
  <si>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</si>
  <si>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</si>
  <si>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коф нап из цикор</t>
  </si>
  <si>
    <t>икра морковная</t>
  </si>
  <si>
    <t>цикор</t>
  </si>
  <si>
    <t>вермиш</t>
  </si>
  <si>
    <t>изюи</t>
  </si>
  <si>
    <t>мол сгущ</t>
  </si>
  <si>
    <t>пряник</t>
  </si>
  <si>
    <t>кефир</t>
  </si>
  <si>
    <t>суп мол вермиш</t>
  </si>
  <si>
    <t>вафли</t>
  </si>
  <si>
    <t>суп гороховый</t>
  </si>
  <si>
    <t>рагу овощ с мяс</t>
  </si>
  <si>
    <t>оладьи с маслом</t>
  </si>
  <si>
    <t>горох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</si>
</sst>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AK28"/>
  <sheetViews>
    <sheetView tabSelected="1" view="pageBreakPreview" zoomScale="87" zoomScaleNormal="80" zoomScaleSheetLayoutView="87" workbookViewId="0">
      <selection activeCell="D18" sqref="D18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5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59</v>
      </c>
      <c r="AE2" s="91" t="s">
        <v>68</v>
      </c>
      <c r="AF2" s="91" t="s">
        <v>64</v>
      </c>
      <c r="AG2" s="91" t="s">
        <v>62</v>
      </c>
      <c r="AH2" s="91" t="s">
        <v>60</v>
      </c>
      <c r="AI2" s="91" t="s">
        <v>48</v>
      </c>
      <c r="AJ2" s="91" t="s">
        <v>53</v>
      </c>
    </row>
    <row r="3" spans="1:36" ht="15" customHeight="1" x14ac:dyDescent="0.25">
      <c r="A3" s="130" t="s">
        <v>50</v>
      </c>
      <c r="B3" s="21">
        <v>0.18</v>
      </c>
      <c r="C3" s="106" t="s">
        <v>63</v>
      </c>
      <c r="D3" s="16">
        <v>0.126</v>
      </c>
      <c r="E3" s="16">
        <v>1E-3</v>
      </c>
      <c r="F3" s="16">
        <v>2E-3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0"/>
      <c r="B4" s="21">
        <v>0.18</v>
      </c>
      <c r="C4" s="107" t="s">
        <v>55</v>
      </c>
      <c r="D4" s="16">
        <v>0.09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0"/>
      <c r="B5" s="21">
        <v>3.5000000000000003E-2</v>
      </c>
      <c r="C5" s="107" t="s">
        <v>46</v>
      </c>
      <c r="D5" s="16"/>
      <c r="E5" s="16"/>
      <c r="F5" s="16">
        <v>5.0000000000000001E-3</v>
      </c>
      <c r="G5" s="16"/>
      <c r="H5" s="16">
        <v>0.03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0"/>
      <c r="B7" s="21">
        <v>4.3999999999999997E-2</v>
      </c>
      <c r="C7" s="107" t="s">
        <v>64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4.3999999999999997E-2</v>
      </c>
      <c r="AG7" s="102"/>
      <c r="AH7" s="102"/>
      <c r="AI7" s="102"/>
      <c r="AJ7" s="102"/>
    </row>
    <row r="8" spans="1:36" ht="15" customHeight="1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7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7"/>
      <c r="B12" s="21">
        <v>0.18</v>
      </c>
      <c r="C12" s="107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1.4999999999999999E-2</v>
      </c>
      <c r="AF12" s="102"/>
      <c r="AG12" s="102"/>
      <c r="AH12" s="102"/>
      <c r="AI12" s="102"/>
      <c r="AJ12" s="102"/>
    </row>
    <row r="13" spans="1:36" ht="15" customHeight="1" x14ac:dyDescent="0.25">
      <c r="A13" s="127"/>
      <c r="B13" s="21">
        <v>0.18</v>
      </c>
      <c r="C13" s="11" t="s">
        <v>66</v>
      </c>
      <c r="D13" s="16"/>
      <c r="E13" s="16"/>
      <c r="F13" s="16"/>
      <c r="G13" s="16">
        <v>3.0000000000000001E-3</v>
      </c>
      <c r="H13" s="16"/>
      <c r="I13" s="16"/>
      <c r="J13" s="16"/>
      <c r="K13" s="16"/>
      <c r="L13" s="16">
        <v>6.7000000000000004E-2</v>
      </c>
      <c r="M13" s="16">
        <v>1.2999999999999999E-2</v>
      </c>
      <c r="N13" s="16">
        <v>4.3999999999999997E-2</v>
      </c>
      <c r="O13" s="16">
        <v>0.04</v>
      </c>
      <c r="P13" s="16">
        <v>0.12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27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7" t="s">
        <v>2</v>
      </c>
      <c r="B18" s="21">
        <v>0.08</v>
      </c>
      <c r="C18" s="107" t="s">
        <v>67</v>
      </c>
      <c r="D18" s="16">
        <v>5.6000000000000001E-2</v>
      </c>
      <c r="E18" s="16">
        <v>3.0000000000000001E-3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</v>
      </c>
      <c r="T18" s="22"/>
      <c r="U18" s="16"/>
      <c r="V18" s="16"/>
      <c r="W18" s="16"/>
      <c r="X18" s="46">
        <v>1E-3</v>
      </c>
      <c r="Y18" s="16">
        <v>0.04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27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27"/>
      <c r="B20" s="21">
        <v>7.4999999999999997E-2</v>
      </c>
      <c r="C20" s="23" t="s">
        <v>42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>
        <v>8.6999999999999994E-2</v>
      </c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0.48199999999999998</v>
      </c>
      <c r="E21" s="27">
        <f t="shared" ref="E21:AJ21" si="0">SUM(E3:E20)</f>
        <v>2.3999999999999997E-2</v>
      </c>
      <c r="F21" s="27">
        <f t="shared" si="0"/>
        <v>0.01</v>
      </c>
      <c r="G21" s="27">
        <f t="shared" si="0"/>
        <v>1.2E-2</v>
      </c>
      <c r="H21" s="27">
        <f t="shared" si="0"/>
        <v>5.5E-2</v>
      </c>
      <c r="I21" s="27">
        <f t="shared" si="0"/>
        <v>3.6999999999999998E-2</v>
      </c>
      <c r="J21" s="27">
        <f t="shared" si="0"/>
        <v>1.4999999999999999E-2</v>
      </c>
      <c r="K21" s="27">
        <f t="shared" si="0"/>
        <v>2E-3</v>
      </c>
      <c r="L21" s="27">
        <f t="shared" si="0"/>
        <v>0.127</v>
      </c>
      <c r="M21" s="27">
        <f t="shared" si="0"/>
        <v>3.4999999999999996E-2</v>
      </c>
      <c r="N21" s="27">
        <f t="shared" si="0"/>
        <v>0.11299999999999999</v>
      </c>
      <c r="O21" s="27">
        <f t="shared" si="0"/>
        <v>0.04</v>
      </c>
      <c r="P21" s="27">
        <f t="shared" si="0"/>
        <v>0.12</v>
      </c>
      <c r="Q21" s="27">
        <f t="shared" si="0"/>
        <v>0</v>
      </c>
      <c r="R21" s="27">
        <f t="shared" si="0"/>
        <v>8.0000000000000002E-3</v>
      </c>
      <c r="S21" s="27">
        <f t="shared" si="0"/>
        <v>0.2</v>
      </c>
      <c r="T21" s="27">
        <f t="shared" si="0"/>
        <v>0</v>
      </c>
      <c r="U21" s="27">
        <f t="shared" si="0"/>
        <v>5.0000000000000001E-3</v>
      </c>
      <c r="V21" s="27">
        <f t="shared" si="0"/>
        <v>0</v>
      </c>
      <c r="W21" s="27">
        <f t="shared" si="0"/>
        <v>8.6999999999999994E-2</v>
      </c>
      <c r="X21" s="27"/>
      <c r="Y21" s="27">
        <f t="shared" si="0"/>
        <v>0.04</v>
      </c>
      <c r="Z21" s="27">
        <f t="shared" si="0"/>
        <v>0</v>
      </c>
      <c r="AA21" s="27">
        <f t="shared" si="0"/>
        <v>0</v>
      </c>
      <c r="AB21" s="27">
        <f t="shared" si="0"/>
        <v>1.0999999999999999E-2</v>
      </c>
      <c r="AC21" s="27">
        <f t="shared" si="0"/>
        <v>0</v>
      </c>
      <c r="AD21" s="27">
        <f t="shared" si="0"/>
        <v>0</v>
      </c>
      <c r="AE21" s="27">
        <f t="shared" si="0"/>
        <v>1.4999999999999999E-2</v>
      </c>
      <c r="AF21" s="27">
        <f t="shared" si="0"/>
        <v>4.3999999999999997E-2</v>
      </c>
      <c r="AG21" s="27">
        <f t="shared" si="0"/>
        <v>0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32.293999999999997</v>
      </c>
      <c r="E22" s="76">
        <f>E21*$D27</f>
        <v>1.6079999999999999</v>
      </c>
      <c r="F22" s="76">
        <f>F21*$D27</f>
        <v>0.67</v>
      </c>
      <c r="G22" s="76">
        <f t="shared" ref="G22:AE22" si="1">G21*$D27</f>
        <v>0.80400000000000005</v>
      </c>
      <c r="H22" s="76">
        <f>H21*$D27</f>
        <v>3.6850000000000001</v>
      </c>
      <c r="I22" s="76">
        <f>I21*$D27</f>
        <v>2.4790000000000001</v>
      </c>
      <c r="J22" s="76">
        <f>J21*$D27</f>
        <v>1.0049999999999999</v>
      </c>
      <c r="K22" s="76">
        <f>K21*$D27</f>
        <v>0.13400000000000001</v>
      </c>
      <c r="L22" s="76">
        <f t="shared" si="1"/>
        <v>8.5090000000000003</v>
      </c>
      <c r="M22" s="76">
        <f t="shared" si="1"/>
        <v>2.3449999999999998</v>
      </c>
      <c r="N22" s="76">
        <f t="shared" si="1"/>
        <v>7.5709999999999997</v>
      </c>
      <c r="O22" s="76">
        <f t="shared" si="1"/>
        <v>2.68</v>
      </c>
      <c r="P22" s="76">
        <f>P21*$D27</f>
        <v>8.0399999999999991</v>
      </c>
      <c r="Q22" s="76">
        <f t="shared" si="1"/>
        <v>0</v>
      </c>
      <c r="R22" s="76">
        <f t="shared" si="1"/>
        <v>0.53600000000000003</v>
      </c>
      <c r="S22" s="125">
        <f t="shared" si="1"/>
        <v>13.4</v>
      </c>
      <c r="T22" s="76">
        <f t="shared" si="1"/>
        <v>0</v>
      </c>
      <c r="U22" s="76">
        <f t="shared" si="1"/>
        <v>0.33500000000000002</v>
      </c>
      <c r="V22" s="76">
        <f t="shared" si="1"/>
        <v>0</v>
      </c>
      <c r="W22" s="76">
        <f t="shared" si="1"/>
        <v>5.8289999999999997</v>
      </c>
      <c r="X22" s="76">
        <v>0.1</v>
      </c>
      <c r="Y22" s="76">
        <f t="shared" si="1"/>
        <v>2.68</v>
      </c>
      <c r="Z22" s="76">
        <f t="shared" si="1"/>
        <v>0</v>
      </c>
      <c r="AA22" s="76">
        <f t="shared" si="1"/>
        <v>0</v>
      </c>
      <c r="AB22" s="76">
        <f t="shared" si="1"/>
        <v>0.73699999999999999</v>
      </c>
      <c r="AC22" s="76">
        <f t="shared" si="1"/>
        <v>0</v>
      </c>
      <c r="AD22" s="76">
        <f t="shared" si="1"/>
        <v>0</v>
      </c>
      <c r="AE22" s="76">
        <f t="shared" si="1"/>
        <v>1.0049999999999999</v>
      </c>
      <c r="AF22" s="76">
        <v>2.93</v>
      </c>
      <c r="AG22" s="76"/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109.36</v>
      </c>
      <c r="E23" s="30">
        <v>63.89</v>
      </c>
      <c r="F23" s="30">
        <v>965.7</v>
      </c>
      <c r="G23" s="30">
        <v>125.58</v>
      </c>
      <c r="H23" s="30">
        <v>95.64</v>
      </c>
      <c r="I23" s="30">
        <v>55.75</v>
      </c>
      <c r="J23" s="30">
        <v>67.5</v>
      </c>
      <c r="K23" s="30">
        <v>369.65</v>
      </c>
      <c r="L23" s="30">
        <v>48.9</v>
      </c>
      <c r="M23" s="30">
        <v>51.71</v>
      </c>
      <c r="N23" s="30">
        <v>39.11</v>
      </c>
      <c r="O23" s="30">
        <v>54.22</v>
      </c>
      <c r="P23" s="30">
        <v>548.78</v>
      </c>
      <c r="Q23" s="30">
        <v>51.61</v>
      </c>
      <c r="R23" s="30">
        <v>152.18</v>
      </c>
      <c r="S23" s="30">
        <v>9.1199999999999992</v>
      </c>
      <c r="T23" s="30">
        <v>586.9</v>
      </c>
      <c r="U23" s="30">
        <v>14.28</v>
      </c>
      <c r="V23" s="30">
        <v>294.44</v>
      </c>
      <c r="W23" s="30">
        <v>134</v>
      </c>
      <c r="X23" s="30">
        <v>138.1</v>
      </c>
      <c r="Y23" s="30">
        <v>40.270000000000003</v>
      </c>
      <c r="Z23" s="30">
        <v>703.38</v>
      </c>
      <c r="AA23" s="30">
        <v>74.239999999999995</v>
      </c>
      <c r="AB23" s="30">
        <v>166.19</v>
      </c>
      <c r="AC23" s="30">
        <v>140.08000000000001</v>
      </c>
      <c r="AD23" s="30">
        <v>226.79</v>
      </c>
      <c r="AE23" s="101">
        <v>53.9</v>
      </c>
      <c r="AF23" s="3">
        <v>308.89999999999998</v>
      </c>
      <c r="AG23" s="3">
        <v>88.27</v>
      </c>
      <c r="AH23" s="3">
        <v>284</v>
      </c>
      <c r="AI23" s="3">
        <v>359.56</v>
      </c>
      <c r="AJ23" s="3">
        <v>267.76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3531.6718399999995</v>
      </c>
      <c r="E24" s="32">
        <f t="shared" ref="E24:AJ24" si="2">E22*E23</f>
        <v>102.73511999999999</v>
      </c>
      <c r="F24" s="32">
        <f t="shared" si="2"/>
        <v>647.01900000000012</v>
      </c>
      <c r="G24" s="32">
        <f t="shared" si="2"/>
        <v>100.96632000000001</v>
      </c>
      <c r="H24" s="32">
        <f t="shared" si="2"/>
        <v>352.43340000000001</v>
      </c>
      <c r="I24" s="32">
        <f t="shared" si="2"/>
        <v>138.20425</v>
      </c>
      <c r="J24" s="32">
        <f t="shared" si="2"/>
        <v>67.837499999999991</v>
      </c>
      <c r="K24" s="32">
        <f t="shared" si="2"/>
        <v>49.533099999999997</v>
      </c>
      <c r="L24" s="32">
        <f t="shared" si="2"/>
        <v>416.09010000000001</v>
      </c>
      <c r="M24" s="32">
        <f t="shared" si="2"/>
        <v>121.25994999999999</v>
      </c>
      <c r="N24" s="32">
        <f t="shared" si="2"/>
        <v>296.10181</v>
      </c>
      <c r="O24" s="32">
        <f t="shared" si="2"/>
        <v>145.30960000000002</v>
      </c>
      <c r="P24" s="32">
        <f t="shared" si="2"/>
        <v>4412.1911999999993</v>
      </c>
      <c r="Q24" s="32">
        <f t="shared" si="2"/>
        <v>0</v>
      </c>
      <c r="R24" s="32">
        <f t="shared" si="2"/>
        <v>81.568480000000008</v>
      </c>
      <c r="S24" s="32">
        <v>0.98</v>
      </c>
      <c r="T24" s="32">
        <f t="shared" si="2"/>
        <v>0</v>
      </c>
      <c r="U24" s="32">
        <f t="shared" si="2"/>
        <v>4.7838000000000003</v>
      </c>
      <c r="V24" s="32">
        <f t="shared" si="2"/>
        <v>0</v>
      </c>
      <c r="W24" s="32">
        <f t="shared" si="2"/>
        <v>781.08600000000001</v>
      </c>
      <c r="X24" s="32">
        <f t="shared" si="2"/>
        <v>13.81</v>
      </c>
      <c r="Y24" s="32">
        <f t="shared" si="2"/>
        <v>107.92360000000002</v>
      </c>
      <c r="Z24" s="32">
        <f t="shared" si="2"/>
        <v>0</v>
      </c>
      <c r="AA24" s="32">
        <f t="shared" si="2"/>
        <v>0</v>
      </c>
      <c r="AB24" s="32">
        <f t="shared" si="2"/>
        <v>122.48202999999999</v>
      </c>
      <c r="AC24" s="32">
        <f t="shared" si="2"/>
        <v>0</v>
      </c>
      <c r="AD24" s="32">
        <f t="shared" si="2"/>
        <v>0</v>
      </c>
      <c r="AE24" s="32">
        <f t="shared" si="2"/>
        <v>54.169499999999992</v>
      </c>
      <c r="AF24" s="32">
        <f t="shared" si="2"/>
        <v>905.077</v>
      </c>
      <c r="AG24" s="32">
        <f t="shared" si="2"/>
        <v>0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32">
        <f>SUM(D24:AJ24)</f>
        <v>12453.233599999994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33">
        <f>D25/D27</f>
        <v>185.86915820895513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67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31"/>
      <c r="AF28" s="131"/>
      <c r="AG28" s="131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AJ29"/>
  <sheetViews>
    <sheetView workbookViewId="0">
      <selection activeCell="K14" sqref="K14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.7109375" bestFit="1" customWidth="1"/>
    <col min="35" max="35" width="5.7109375" customWidth="1"/>
    <col min="36" max="36" width="4.7109375" customWidth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38.25" customHeight="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68</v>
      </c>
      <c r="AF2" s="117" t="s">
        <v>61</v>
      </c>
      <c r="AG2" s="117" t="s">
        <v>62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0" t="s">
        <v>50</v>
      </c>
      <c r="B3" s="21">
        <v>0.18</v>
      </c>
      <c r="C3" s="106" t="s">
        <v>63</v>
      </c>
      <c r="D3" s="16">
        <v>0.126</v>
      </c>
      <c r="E3" s="16">
        <v>1E-3</v>
      </c>
      <c r="F3" s="16">
        <v>2E-3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0"/>
      <c r="B4" s="21">
        <v>0.18</v>
      </c>
      <c r="C4" s="107" t="s">
        <v>55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0"/>
      <c r="B5" s="21">
        <v>3.5000000000000003E-2</v>
      </c>
      <c r="C5" s="107" t="s">
        <v>46</v>
      </c>
      <c r="D5" s="16"/>
      <c r="E5" s="16"/>
      <c r="F5" s="16">
        <v>5.0000000000000001E-3</v>
      </c>
      <c r="G5" s="16"/>
      <c r="H5" s="16">
        <v>0.03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0"/>
      <c r="B7" s="21">
        <v>0.05</v>
      </c>
      <c r="C7" s="107" t="s">
        <v>64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0.05</v>
      </c>
      <c r="AG7" s="102"/>
      <c r="AH7" s="102"/>
      <c r="AI7" s="102"/>
      <c r="AJ7" s="102"/>
    </row>
    <row r="8" spans="1:36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7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7"/>
      <c r="B12" s="21">
        <v>0.18</v>
      </c>
      <c r="C12" s="107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1.4999999999999999E-2</v>
      </c>
      <c r="AF12" s="102"/>
      <c r="AG12" s="102"/>
      <c r="AH12" s="102"/>
      <c r="AI12" s="102"/>
      <c r="AJ12" s="102"/>
    </row>
    <row r="13" spans="1:36" x14ac:dyDescent="0.25">
      <c r="A13" s="127"/>
      <c r="B13" s="21">
        <v>0.18</v>
      </c>
      <c r="C13" s="107" t="s">
        <v>66</v>
      </c>
      <c r="D13" s="16"/>
      <c r="E13" s="16"/>
      <c r="F13" s="16"/>
      <c r="G13" s="16">
        <v>3.0000000000000001E-3</v>
      </c>
      <c r="H13" s="16"/>
      <c r="I13" s="16"/>
      <c r="J13" s="16"/>
      <c r="K13" s="16"/>
      <c r="L13" s="16">
        <v>6.7000000000000004E-2</v>
      </c>
      <c r="M13" s="16">
        <v>1.2E-2</v>
      </c>
      <c r="N13" s="16">
        <v>4.3999999999999997E-2</v>
      </c>
      <c r="O13" s="16">
        <v>0.04</v>
      </c>
      <c r="P13" s="16">
        <v>0.1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27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7" t="s">
        <v>2</v>
      </c>
      <c r="B18" s="21">
        <v>0.08</v>
      </c>
      <c r="C18" s="107" t="s">
        <v>67</v>
      </c>
      <c r="D18" s="16">
        <v>0.05</v>
      </c>
      <c r="E18" s="16">
        <v>3.0000000000000001E-3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</v>
      </c>
      <c r="T18" s="22"/>
      <c r="U18" s="16"/>
      <c r="V18" s="16"/>
      <c r="W18" s="16"/>
      <c r="X18" s="46"/>
      <c r="Y18" s="16">
        <v>0.04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27"/>
      <c r="B19" s="21">
        <v>0.2</v>
      </c>
      <c r="C19" s="107" t="s">
        <v>13</v>
      </c>
      <c r="D19" s="16">
        <v>0.21</v>
      </c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27"/>
      <c r="B20" s="21">
        <v>7.4999999999999997E-2</v>
      </c>
      <c r="C20" s="23" t="s">
        <v>42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>
        <v>8.6999999999999994E-2</v>
      </c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0.47599999999999998</v>
      </c>
      <c r="E21" s="110">
        <f t="shared" ref="E21:AJ21" si="0">SUM(E3:E20)</f>
        <v>2.3999999999999997E-2</v>
      </c>
      <c r="F21" s="110">
        <f t="shared" si="0"/>
        <v>0.01</v>
      </c>
      <c r="G21" s="110">
        <f t="shared" si="0"/>
        <v>1.2E-2</v>
      </c>
      <c r="H21" s="110">
        <f t="shared" si="0"/>
        <v>5.5E-2</v>
      </c>
      <c r="I21" s="110">
        <f t="shared" si="0"/>
        <v>3.6999999999999998E-2</v>
      </c>
      <c r="J21" s="110">
        <f t="shared" si="0"/>
        <v>1.4999999999999999E-2</v>
      </c>
      <c r="K21" s="110">
        <f t="shared" si="0"/>
        <v>2E-3</v>
      </c>
      <c r="L21" s="110">
        <f t="shared" si="0"/>
        <v>0.127</v>
      </c>
      <c r="M21" s="110">
        <f t="shared" si="0"/>
        <v>3.4000000000000002E-2</v>
      </c>
      <c r="N21" s="110">
        <f t="shared" si="0"/>
        <v>0.11299999999999999</v>
      </c>
      <c r="O21" s="110">
        <f t="shared" si="0"/>
        <v>0.04</v>
      </c>
      <c r="P21" s="110">
        <f t="shared" si="0"/>
        <v>0.1</v>
      </c>
      <c r="Q21" s="110">
        <f t="shared" si="0"/>
        <v>0</v>
      </c>
      <c r="R21" s="110">
        <f t="shared" si="0"/>
        <v>8.0000000000000002E-3</v>
      </c>
      <c r="S21" s="110">
        <f t="shared" si="0"/>
        <v>0.2</v>
      </c>
      <c r="T21" s="110">
        <f t="shared" si="0"/>
        <v>0</v>
      </c>
      <c r="U21" s="110">
        <f t="shared" si="0"/>
        <v>5.0000000000000001E-3</v>
      </c>
      <c r="V21" s="110">
        <f t="shared" si="0"/>
        <v>0</v>
      </c>
      <c r="W21" s="110">
        <f t="shared" si="0"/>
        <v>8.6999999999999994E-2</v>
      </c>
      <c r="X21" s="110">
        <f t="shared" si="0"/>
        <v>0</v>
      </c>
      <c r="Y21" s="110">
        <f t="shared" si="0"/>
        <v>0.04</v>
      </c>
      <c r="Z21" s="110">
        <f t="shared" si="0"/>
        <v>0</v>
      </c>
      <c r="AA21" s="110">
        <f t="shared" si="0"/>
        <v>0</v>
      </c>
      <c r="AB21" s="110">
        <f t="shared" si="0"/>
        <v>1.0999999999999999E-2</v>
      </c>
      <c r="AC21" s="110">
        <f t="shared" si="0"/>
        <v>0</v>
      </c>
      <c r="AD21" s="110">
        <f t="shared" si="0"/>
        <v>0</v>
      </c>
      <c r="AE21" s="110">
        <f t="shared" si="0"/>
        <v>1.4999999999999999E-2</v>
      </c>
      <c r="AF21" s="110">
        <f t="shared" si="0"/>
        <v>0.05</v>
      </c>
      <c r="AG21" s="110">
        <f t="shared" si="0"/>
        <v>0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1.4279999999999999</v>
      </c>
      <c r="E22" s="112">
        <f>E21*$D27</f>
        <v>7.1999999999999995E-2</v>
      </c>
      <c r="F22" s="112">
        <f>F21*$D27</f>
        <v>0.03</v>
      </c>
      <c r="G22" s="118">
        <f t="shared" ref="G22:U22" si="1">G21*$D27</f>
        <v>3.6000000000000004E-2</v>
      </c>
      <c r="H22" s="112">
        <f>H21*$D27</f>
        <v>0.16500000000000001</v>
      </c>
      <c r="I22" s="112">
        <f>I21*$D27</f>
        <v>0.11099999999999999</v>
      </c>
      <c r="J22" s="112">
        <f>J21*$D27</f>
        <v>4.4999999999999998E-2</v>
      </c>
      <c r="K22" s="118">
        <f>K21*$D27</f>
        <v>6.0000000000000001E-3</v>
      </c>
      <c r="L22" s="112">
        <f t="shared" si="1"/>
        <v>0.38100000000000001</v>
      </c>
      <c r="M22" s="112">
        <f t="shared" si="1"/>
        <v>0.10200000000000001</v>
      </c>
      <c r="N22" s="112">
        <f t="shared" si="1"/>
        <v>0.33899999999999997</v>
      </c>
      <c r="O22" s="112">
        <f t="shared" si="1"/>
        <v>0.12</v>
      </c>
      <c r="P22" s="112">
        <f>P21*$D27</f>
        <v>0.30000000000000004</v>
      </c>
      <c r="Q22" s="112">
        <f t="shared" si="1"/>
        <v>0</v>
      </c>
      <c r="R22" s="112">
        <f t="shared" si="1"/>
        <v>2.4E-2</v>
      </c>
      <c r="S22" s="113">
        <f>S21*$D27</f>
        <v>0.60000000000000009</v>
      </c>
      <c r="T22" s="114">
        <f t="shared" si="1"/>
        <v>0</v>
      </c>
      <c r="U22" s="114">
        <f t="shared" si="1"/>
        <v>1.4999999999999999E-2</v>
      </c>
      <c r="V22" s="118">
        <f>V21*$D27</f>
        <v>0</v>
      </c>
      <c r="W22" s="112">
        <f>W21*$D27</f>
        <v>0.26100000000000001</v>
      </c>
      <c r="X22" s="114"/>
      <c r="Y22" s="118">
        <f>Y21*$D27</f>
        <v>0.12</v>
      </c>
      <c r="Z22" s="112">
        <f>Z21*D27</f>
        <v>0</v>
      </c>
      <c r="AA22" s="112">
        <f>AA21*$D27</f>
        <v>0</v>
      </c>
      <c r="AB22" s="118">
        <f t="shared" ref="AB22:AJ22" si="2">AB21*$D27</f>
        <v>3.3000000000000002E-2</v>
      </c>
      <c r="AC22" s="112">
        <f t="shared" si="2"/>
        <v>0</v>
      </c>
      <c r="AD22" s="112">
        <f t="shared" si="2"/>
        <v>0</v>
      </c>
      <c r="AE22" s="112">
        <f t="shared" si="2"/>
        <v>4.4999999999999998E-2</v>
      </c>
      <c r="AF22" s="112">
        <f t="shared" si="2"/>
        <v>0.15000000000000002</v>
      </c>
      <c r="AG22" s="118">
        <f t="shared" si="2"/>
        <v>0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71.8</v>
      </c>
      <c r="F23" s="115">
        <v>937.7</v>
      </c>
      <c r="G23" s="115">
        <v>122.9</v>
      </c>
      <c r="H23" s="115">
        <v>95.64</v>
      </c>
      <c r="I23" s="115">
        <v>55.75</v>
      </c>
      <c r="J23" s="115">
        <v>67.5</v>
      </c>
      <c r="K23" s="115">
        <v>369.65</v>
      </c>
      <c r="L23" s="115">
        <v>48.9</v>
      </c>
      <c r="M23" s="115">
        <v>44.48</v>
      </c>
      <c r="N23" s="115">
        <v>38.979999999999997</v>
      </c>
      <c r="O23" s="115">
        <v>36.9</v>
      </c>
      <c r="P23" s="115">
        <v>529.4</v>
      </c>
      <c r="Q23" s="115">
        <v>43.38</v>
      </c>
      <c r="R23" s="115">
        <v>144.5</v>
      </c>
      <c r="S23" s="115">
        <v>9.65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668.45</v>
      </c>
      <c r="AA23" s="115">
        <v>70.900000000000006</v>
      </c>
      <c r="AB23" s="115">
        <v>162.1</v>
      </c>
      <c r="AC23" s="115">
        <v>138.19999999999999</v>
      </c>
      <c r="AD23" s="115">
        <v>189.9</v>
      </c>
      <c r="AE23" s="55">
        <v>53.9</v>
      </c>
      <c r="AF23" s="55">
        <v>308.89999999999998</v>
      </c>
      <c r="AG23" s="55">
        <v>88.27</v>
      </c>
      <c r="AH23" s="55">
        <v>362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147.798</v>
      </c>
      <c r="E24" s="116">
        <f t="shared" ref="E24:AJ24" si="3">E22*E23</f>
        <v>5.1695999999999991</v>
      </c>
      <c r="F24" s="116">
        <f t="shared" si="3"/>
        <v>28.131</v>
      </c>
      <c r="G24" s="116">
        <f t="shared" si="3"/>
        <v>4.4244000000000003</v>
      </c>
      <c r="H24" s="116">
        <f t="shared" si="3"/>
        <v>15.780600000000002</v>
      </c>
      <c r="I24" s="116">
        <f t="shared" si="3"/>
        <v>6.1882499999999991</v>
      </c>
      <c r="J24" s="116">
        <f t="shared" si="3"/>
        <v>3.0375000000000001</v>
      </c>
      <c r="K24" s="116">
        <f t="shared" si="3"/>
        <v>2.2178999999999998</v>
      </c>
      <c r="L24" s="116">
        <f t="shared" si="3"/>
        <v>18.6309</v>
      </c>
      <c r="M24" s="116">
        <f t="shared" si="3"/>
        <v>4.5369599999999997</v>
      </c>
      <c r="N24" s="116">
        <f t="shared" si="3"/>
        <v>13.214219999999997</v>
      </c>
      <c r="O24" s="116">
        <f t="shared" si="3"/>
        <v>4.4279999999999999</v>
      </c>
      <c r="P24" s="123">
        <f t="shared" si="3"/>
        <v>158.82000000000002</v>
      </c>
      <c r="Q24" s="116">
        <f t="shared" si="3"/>
        <v>0</v>
      </c>
      <c r="R24" s="116">
        <f t="shared" si="3"/>
        <v>3.468</v>
      </c>
      <c r="S24" s="116">
        <f t="shared" si="3"/>
        <v>5.7900000000000009</v>
      </c>
      <c r="T24" s="116">
        <f t="shared" si="3"/>
        <v>0</v>
      </c>
      <c r="U24" s="116">
        <f t="shared" si="3"/>
        <v>0.20699999999999999</v>
      </c>
      <c r="V24" s="116">
        <f t="shared" si="3"/>
        <v>0</v>
      </c>
      <c r="W24" s="116">
        <f t="shared" si="3"/>
        <v>38.2104</v>
      </c>
      <c r="X24" s="116">
        <f t="shared" si="3"/>
        <v>0</v>
      </c>
      <c r="Y24" s="116">
        <f t="shared" si="3"/>
        <v>4.7519999999999998</v>
      </c>
      <c r="Z24" s="116">
        <f t="shared" si="3"/>
        <v>0</v>
      </c>
      <c r="AA24" s="116">
        <f t="shared" si="3"/>
        <v>0</v>
      </c>
      <c r="AB24" s="116">
        <f t="shared" si="3"/>
        <v>5.3493000000000004</v>
      </c>
      <c r="AC24" s="116">
        <f t="shared" si="3"/>
        <v>0</v>
      </c>
      <c r="AD24" s="116">
        <f t="shared" si="3"/>
        <v>0</v>
      </c>
      <c r="AE24" s="116">
        <f t="shared" si="3"/>
        <v>2.4255</v>
      </c>
      <c r="AF24" s="116">
        <f t="shared" si="3"/>
        <v>46.335000000000001</v>
      </c>
      <c r="AG24" s="116">
        <f t="shared" si="3"/>
        <v>0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32">
        <f>SUM(D24:AJ24)</f>
        <v>518.91453000000013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33">
        <f>D25/D27</f>
        <v>172.97151000000005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3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31"/>
      <c r="AF28" s="131"/>
      <c r="AG28" s="131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BO52"/>
  <sheetViews>
    <sheetView zoomScale="90" zoomScaleNormal="90" workbookViewId="0">
      <selection activeCell="L13" sqref="L13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2"/>
      <c r="B1" s="144"/>
      <c r="C1" s="146" t="s">
        <v>7</v>
      </c>
      <c r="D1" s="147" t="s">
        <v>7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67" ht="44.25" customHeight="1" x14ac:dyDescent="0.25">
      <c r="A2" s="143"/>
      <c r="B2" s="145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58</v>
      </c>
      <c r="K2" s="63" t="s">
        <v>57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68</v>
      </c>
      <c r="AE2" s="100" t="s">
        <v>64</v>
      </c>
      <c r="AF2" s="91" t="s">
        <v>62</v>
      </c>
      <c r="AG2" s="91" t="s">
        <v>48</v>
      </c>
      <c r="AH2" s="91" t="s">
        <v>53</v>
      </c>
      <c r="AI2" s="91" t="s">
        <v>60</v>
      </c>
      <c r="AJ2" s="91" t="s">
        <v>49</v>
      </c>
    </row>
    <row r="3" spans="1:67" ht="15" customHeight="1" x14ac:dyDescent="0.25">
      <c r="A3" s="149" t="s">
        <v>50</v>
      </c>
      <c r="B3" s="55">
        <v>0.13</v>
      </c>
      <c r="C3" t="s">
        <v>63</v>
      </c>
      <c r="D3" s="16">
        <v>9.0999999999999998E-2</v>
      </c>
      <c r="E3" s="16">
        <v>1E-3</v>
      </c>
      <c r="F3" s="16">
        <v>1E-3</v>
      </c>
      <c r="G3" s="16"/>
      <c r="H3" s="16"/>
      <c r="I3" s="16"/>
      <c r="J3" s="16">
        <v>0.01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0"/>
      <c r="B4" s="55">
        <v>0.15</v>
      </c>
      <c r="C4" s="108" t="s">
        <v>55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0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0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1"/>
      <c r="B7" s="55">
        <v>0.03</v>
      </c>
      <c r="C7" s="108" t="s">
        <v>64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/>
      <c r="X7" s="16"/>
      <c r="Y7" s="16"/>
      <c r="Z7" s="16"/>
      <c r="AA7" s="16"/>
      <c r="AB7" s="16"/>
      <c r="AC7" s="16"/>
      <c r="AD7" s="16"/>
      <c r="AE7" s="102">
        <v>0.03</v>
      </c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68"/>
      <c r="T12" s="71"/>
      <c r="U12" s="74">
        <v>2E-3</v>
      </c>
      <c r="V12" s="16"/>
      <c r="W12" s="16"/>
      <c r="X12" s="16"/>
      <c r="Y12" s="16"/>
      <c r="Z12" s="16"/>
      <c r="AA12" s="16"/>
      <c r="AB12" s="16"/>
      <c r="AC12" s="16"/>
      <c r="AD12" s="16">
        <v>1.4999999999999999E-2</v>
      </c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66</v>
      </c>
      <c r="D13" s="16"/>
      <c r="E13" s="16"/>
      <c r="F13" s="16"/>
      <c r="G13" s="16">
        <v>4.0000000000000001E-3</v>
      </c>
      <c r="H13" s="16"/>
      <c r="I13" s="16"/>
      <c r="J13" s="16"/>
      <c r="K13" s="16"/>
      <c r="L13" s="16">
        <v>5.6000000000000001E-2</v>
      </c>
      <c r="M13" s="16">
        <v>0.01</v>
      </c>
      <c r="N13" s="16">
        <v>3.5000000000000003E-2</v>
      </c>
      <c r="O13" s="16">
        <v>0.03</v>
      </c>
      <c r="P13" s="16">
        <v>7.0000000000000007E-2</v>
      </c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2E-3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/>
      <c r="C14" s="10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8.0000000000000002E-3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0.06</v>
      </c>
      <c r="C18" s="108" t="s">
        <v>67</v>
      </c>
      <c r="D18" s="16">
        <v>0.03</v>
      </c>
      <c r="E18" s="16">
        <v>2E-3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0.3</v>
      </c>
      <c r="T18" s="71"/>
      <c r="U18" s="74"/>
      <c r="V18" s="16"/>
      <c r="W18" s="16"/>
      <c r="X18" s="16">
        <v>2.5000000000000001E-2</v>
      </c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13</v>
      </c>
      <c r="D19" s="16">
        <v>0.157</v>
      </c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>
        <v>7.0999999999999994E-2</v>
      </c>
      <c r="C20" s="14" t="s">
        <v>42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>
        <v>8.2000000000000003E-2</v>
      </c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0.35299999999999998</v>
      </c>
      <c r="E21" s="92">
        <f t="shared" ref="E21:AJ21" si="0">SUM(E3:E20)</f>
        <v>2.0999999999999998E-2</v>
      </c>
      <c r="F21" s="92">
        <f t="shared" si="0"/>
        <v>8.0000000000000002E-3</v>
      </c>
      <c r="G21" s="92">
        <f t="shared" si="0"/>
        <v>1.3000000000000001E-2</v>
      </c>
      <c r="H21" s="92">
        <f t="shared" si="0"/>
        <v>3.9999999999999994E-2</v>
      </c>
      <c r="I21" s="92">
        <f t="shared" si="0"/>
        <v>0.03</v>
      </c>
      <c r="J21" s="92">
        <f t="shared" si="0"/>
        <v>0.01</v>
      </c>
      <c r="K21" s="92">
        <f t="shared" si="0"/>
        <v>2E-3</v>
      </c>
      <c r="L21" s="92">
        <f t="shared" si="0"/>
        <v>0.11599999999999999</v>
      </c>
      <c r="M21" s="92">
        <f>SUM(M3:M20)</f>
        <v>2.7000000000000003E-2</v>
      </c>
      <c r="N21" s="92">
        <f>SUM(N3:N20)</f>
        <v>8.4000000000000005E-2</v>
      </c>
      <c r="O21" s="92">
        <f t="shared" si="0"/>
        <v>0.03</v>
      </c>
      <c r="P21" s="92">
        <f t="shared" si="0"/>
        <v>7.0000000000000007E-2</v>
      </c>
      <c r="Q21" s="92">
        <f t="shared" si="0"/>
        <v>0</v>
      </c>
      <c r="R21" s="92">
        <f t="shared" si="0"/>
        <v>8.0000000000000002E-3</v>
      </c>
      <c r="S21" s="92">
        <f t="shared" si="0"/>
        <v>0.3</v>
      </c>
      <c r="T21" s="92">
        <f t="shared" si="0"/>
        <v>0</v>
      </c>
      <c r="U21" s="92">
        <f t="shared" si="0"/>
        <v>2E-3</v>
      </c>
      <c r="V21" s="92">
        <f t="shared" si="0"/>
        <v>0</v>
      </c>
      <c r="W21" s="92">
        <f t="shared" si="0"/>
        <v>8.2000000000000003E-2</v>
      </c>
      <c r="X21" s="92">
        <f t="shared" si="0"/>
        <v>2.5000000000000001E-2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7.0000000000000001E-3</v>
      </c>
      <c r="AC21" s="92">
        <f t="shared" si="0"/>
        <v>0</v>
      </c>
      <c r="AD21" s="92">
        <f t="shared" si="0"/>
        <v>1.4999999999999999E-2</v>
      </c>
      <c r="AE21" s="92">
        <f t="shared" si="0"/>
        <v>0.03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6.7069999999999999</v>
      </c>
      <c r="E22" s="93">
        <f>E21*$D27</f>
        <v>0.39899999999999997</v>
      </c>
      <c r="F22" s="93">
        <f>F21*$D27</f>
        <v>0.152</v>
      </c>
      <c r="G22" s="93">
        <f t="shared" ref="G22:Q22" si="1">G21*$D27</f>
        <v>0.24700000000000003</v>
      </c>
      <c r="H22" s="93">
        <f>H21*$D27</f>
        <v>0.7599999999999999</v>
      </c>
      <c r="I22" s="93">
        <f>I21*$D27</f>
        <v>0.56999999999999995</v>
      </c>
      <c r="J22" s="93">
        <f t="shared" si="1"/>
        <v>0.19</v>
      </c>
      <c r="K22" s="94">
        <f>K21*$D27</f>
        <v>3.7999999999999999E-2</v>
      </c>
      <c r="L22" s="93">
        <f t="shared" si="1"/>
        <v>2.2039999999999997</v>
      </c>
      <c r="M22" s="93">
        <f t="shared" si="1"/>
        <v>0.51300000000000001</v>
      </c>
      <c r="N22" s="93">
        <f t="shared" si="1"/>
        <v>1.5960000000000001</v>
      </c>
      <c r="O22" s="93">
        <f t="shared" si="1"/>
        <v>0.56999999999999995</v>
      </c>
      <c r="P22" s="93">
        <f>P21*$D27</f>
        <v>1.33</v>
      </c>
      <c r="Q22" s="93">
        <f t="shared" si="1"/>
        <v>0</v>
      </c>
      <c r="R22" s="93">
        <f>R21*$D27</f>
        <v>0.152</v>
      </c>
      <c r="S22" s="95">
        <f>S21*$D27</f>
        <v>5.7</v>
      </c>
      <c r="T22" s="96">
        <f>T21*$D27</f>
        <v>0</v>
      </c>
      <c r="U22" s="97">
        <f>U21*D27</f>
        <v>3.7999999999999999E-2</v>
      </c>
      <c r="V22" s="97">
        <f t="shared" ref="V22:AA22" si="2">V21*$D27</f>
        <v>0</v>
      </c>
      <c r="W22" s="93">
        <f t="shared" si="2"/>
        <v>1.5580000000000001</v>
      </c>
      <c r="X22" s="93">
        <f t="shared" si="2"/>
        <v>0.47500000000000003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0.13300000000000001</v>
      </c>
      <c r="AC22" s="93">
        <f t="shared" si="3"/>
        <v>0</v>
      </c>
      <c r="AD22" s="93">
        <f t="shared" si="3"/>
        <v>0.28499999999999998</v>
      </c>
      <c r="AE22" s="93">
        <f t="shared" ref="AE22" si="4">AE21*$D27</f>
        <v>0.56999999999999995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109.36</v>
      </c>
      <c r="E23" s="66">
        <v>63.89</v>
      </c>
      <c r="F23" s="66">
        <v>965.7</v>
      </c>
      <c r="G23" s="66">
        <v>125.58</v>
      </c>
      <c r="H23" s="66">
        <v>95.64</v>
      </c>
      <c r="I23" s="66">
        <v>55.75</v>
      </c>
      <c r="J23" s="66">
        <v>67.5</v>
      </c>
      <c r="K23" s="66">
        <v>369.65</v>
      </c>
      <c r="L23" s="66">
        <v>48.9</v>
      </c>
      <c r="M23" s="66">
        <v>51.71</v>
      </c>
      <c r="N23" s="66">
        <v>39.11</v>
      </c>
      <c r="O23" s="66">
        <v>54.22</v>
      </c>
      <c r="P23" s="66">
        <v>548.78</v>
      </c>
      <c r="Q23" s="66">
        <v>51.61</v>
      </c>
      <c r="R23" s="77">
        <v>152.18</v>
      </c>
      <c r="S23" s="69">
        <v>9.1199999999999992</v>
      </c>
      <c r="T23" s="72">
        <v>586.9</v>
      </c>
      <c r="U23" s="75">
        <v>14.28</v>
      </c>
      <c r="V23" s="66">
        <v>294.44</v>
      </c>
      <c r="W23" s="66">
        <v>134</v>
      </c>
      <c r="X23" s="66">
        <v>40.270000000000003</v>
      </c>
      <c r="Y23" s="66">
        <v>703.38</v>
      </c>
      <c r="Z23" s="66">
        <v>74.239999999999995</v>
      </c>
      <c r="AA23" s="77">
        <v>140.08000000000001</v>
      </c>
      <c r="AB23" s="66">
        <v>166.19</v>
      </c>
      <c r="AC23" s="66">
        <v>226.79</v>
      </c>
      <c r="AD23" s="66">
        <v>53.9</v>
      </c>
      <c r="AE23" s="103">
        <v>308.89999999999998</v>
      </c>
      <c r="AF23" s="99">
        <v>88.27</v>
      </c>
      <c r="AG23" s="99">
        <v>359.56</v>
      </c>
      <c r="AH23" s="99">
        <v>267.76</v>
      </c>
      <c r="AI23" s="99">
        <v>284</v>
      </c>
      <c r="AJ23" s="99">
        <v>141.13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733.47752000000003</v>
      </c>
      <c r="E24" s="98">
        <f t="shared" ref="E24:AJ24" si="10">E22*E23</f>
        <v>25.492109999999997</v>
      </c>
      <c r="F24" s="98">
        <f t="shared" si="10"/>
        <v>146.78640000000001</v>
      </c>
      <c r="G24" s="98">
        <f t="shared" si="10"/>
        <v>31.018260000000001</v>
      </c>
      <c r="H24" s="98">
        <f t="shared" si="10"/>
        <v>72.686399999999992</v>
      </c>
      <c r="I24" s="98">
        <f t="shared" si="10"/>
        <v>31.777499999999996</v>
      </c>
      <c r="J24" s="98">
        <f t="shared" si="10"/>
        <v>12.824999999999999</v>
      </c>
      <c r="K24" s="98">
        <f t="shared" si="10"/>
        <v>14.0467</v>
      </c>
      <c r="L24" s="98">
        <f t="shared" si="10"/>
        <v>107.77559999999998</v>
      </c>
      <c r="M24" s="98">
        <f t="shared" si="10"/>
        <v>26.527229999999999</v>
      </c>
      <c r="N24" s="98">
        <f t="shared" si="10"/>
        <v>62.419560000000004</v>
      </c>
      <c r="O24" s="98">
        <f t="shared" si="10"/>
        <v>30.905399999999997</v>
      </c>
      <c r="P24" s="98">
        <f t="shared" si="10"/>
        <v>729.87739999999997</v>
      </c>
      <c r="Q24" s="98">
        <f t="shared" si="10"/>
        <v>0</v>
      </c>
      <c r="R24" s="98">
        <f t="shared" si="10"/>
        <v>23.131360000000001</v>
      </c>
      <c r="S24" s="98">
        <f t="shared" si="10"/>
        <v>51.983999999999995</v>
      </c>
      <c r="T24" s="98">
        <f t="shared" si="10"/>
        <v>0</v>
      </c>
      <c r="U24" s="98">
        <f t="shared" si="10"/>
        <v>0.54264000000000001</v>
      </c>
      <c r="V24" s="98">
        <f t="shared" si="10"/>
        <v>0</v>
      </c>
      <c r="W24" s="98">
        <f t="shared" si="10"/>
        <v>208.77200000000002</v>
      </c>
      <c r="X24" s="98">
        <f t="shared" si="10"/>
        <v>19.128250000000001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22.103270000000002</v>
      </c>
      <c r="AC24" s="98">
        <f t="shared" si="10"/>
        <v>0</v>
      </c>
      <c r="AD24" s="98">
        <f t="shared" si="10"/>
        <v>15.361499999999998</v>
      </c>
      <c r="AE24" s="98">
        <f t="shared" si="10"/>
        <v>176.07299999999998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52">
        <f>SUM(D24:AJ24)</f>
        <v>2542.7111</v>
      </c>
      <c r="E25" s="15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53">
        <f>D25/D27</f>
        <v>133.82689999999999</v>
      </c>
      <c r="E26" s="15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19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4" t="s">
        <v>16</v>
      </c>
      <c r="M28" s="154"/>
      <c r="N28" s="154"/>
      <c r="O28" s="154"/>
      <c r="P28" s="15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7" t="s">
        <v>0</v>
      </c>
      <c r="E29" s="137"/>
      <c r="F29" s="36"/>
      <c r="G29" s="137" t="s">
        <v>12</v>
      </c>
      <c r="H29" s="137"/>
      <c r="I29" s="137"/>
      <c r="J29" s="137"/>
      <c r="K29" s="137"/>
      <c r="L29" s="36"/>
      <c r="M29" s="36"/>
      <c r="N29" s="36"/>
      <c r="O29" s="36"/>
      <c r="P29" s="36"/>
      <c r="Q29" s="138" t="s">
        <v>0</v>
      </c>
      <c r="R29" s="138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31"/>
      <c r="U30" s="131"/>
      <c r="V30" s="131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AI30"/>
  <sheetViews>
    <sheetView workbookViewId="0">
      <selection activeCell="V16" sqref="V16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6"/>
    </row>
    <row r="2" spans="1:35" ht="49.5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68</v>
      </c>
      <c r="AD2" s="121" t="s">
        <v>64</v>
      </c>
      <c r="AE2" s="121" t="s">
        <v>53</v>
      </c>
      <c r="AF2" s="121" t="s">
        <v>62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0" t="s">
        <v>50</v>
      </c>
      <c r="B3" s="21">
        <v>0.18</v>
      </c>
      <c r="C3" s="106" t="s">
        <v>63</v>
      </c>
      <c r="D3" s="16">
        <v>0.126</v>
      </c>
      <c r="E3" s="16">
        <v>1E-3</v>
      </c>
      <c r="F3" s="16">
        <v>2E-3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0"/>
      <c r="B4" s="21">
        <v>0.18</v>
      </c>
      <c r="C4" s="107" t="s">
        <v>55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0"/>
      <c r="B5" s="21">
        <v>3.5000000000000003E-2</v>
      </c>
      <c r="C5" s="107" t="s">
        <v>46</v>
      </c>
      <c r="D5" s="16"/>
      <c r="E5" s="16"/>
      <c r="F5" s="16">
        <v>5.0000000000000001E-3</v>
      </c>
      <c r="G5" s="16"/>
      <c r="H5" s="16">
        <v>0.03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0"/>
      <c r="B7" s="21">
        <v>0.05</v>
      </c>
      <c r="C7" s="107" t="s">
        <v>64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16"/>
      <c r="Y7" s="16"/>
      <c r="Z7" s="16"/>
      <c r="AA7" s="16"/>
      <c r="AB7" s="16"/>
      <c r="AC7" s="16"/>
      <c r="AD7" s="102">
        <v>0.05</v>
      </c>
      <c r="AE7" s="102"/>
      <c r="AF7" s="102"/>
      <c r="AG7" s="102"/>
      <c r="AH7" s="102"/>
      <c r="AI7" s="102"/>
    </row>
    <row r="8" spans="1:35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7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7"/>
      <c r="B12" s="21">
        <v>0.18</v>
      </c>
      <c r="C12" s="107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16"/>
      <c r="Y12" s="16"/>
      <c r="Z12" s="16"/>
      <c r="AA12" s="16"/>
      <c r="AB12" s="16"/>
      <c r="AC12" s="16">
        <v>1.4999999999999999E-2</v>
      </c>
      <c r="AD12" s="102"/>
      <c r="AE12" s="102"/>
      <c r="AF12" s="102"/>
      <c r="AG12" s="102"/>
      <c r="AH12" s="102"/>
      <c r="AI12" s="102"/>
    </row>
    <row r="13" spans="1:35" x14ac:dyDescent="0.25">
      <c r="A13" s="127"/>
      <c r="B13" s="21">
        <v>0.18</v>
      </c>
      <c r="C13" s="60" t="s">
        <v>66</v>
      </c>
      <c r="D13" s="16"/>
      <c r="E13" s="16"/>
      <c r="F13" s="16"/>
      <c r="G13" s="16">
        <v>3.0000000000000001E-3</v>
      </c>
      <c r="H13" s="16"/>
      <c r="I13" s="16"/>
      <c r="J13" s="16"/>
      <c r="K13" s="16"/>
      <c r="L13" s="16">
        <v>6.7000000000000004E-2</v>
      </c>
      <c r="M13" s="16">
        <v>1.2E-2</v>
      </c>
      <c r="N13" s="16">
        <v>4.3999999999999997E-2</v>
      </c>
      <c r="O13" s="16">
        <v>0.04</v>
      </c>
      <c r="P13" s="16">
        <v>0.1</v>
      </c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3.0000000000000001E-3</v>
      </c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27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38</v>
      </c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7" t="s">
        <v>2</v>
      </c>
      <c r="B18" s="21">
        <v>0.08</v>
      </c>
      <c r="C18" s="107" t="s">
        <v>67</v>
      </c>
      <c r="D18" s="16">
        <v>0.05</v>
      </c>
      <c r="E18" s="16">
        <v>3.0000000000000001E-3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>
        <v>0.04</v>
      </c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27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27"/>
      <c r="B20" s="21">
        <v>7.4999999999999997E-2</v>
      </c>
      <c r="C20" s="23" t="s">
        <v>42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>
        <v>8.6999999999999994E-2</v>
      </c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0.47599999999999998</v>
      </c>
      <c r="E21" s="27">
        <f t="shared" ref="E21:AI21" si="0">SUM(E3:E20)</f>
        <v>2.3999999999999997E-2</v>
      </c>
      <c r="F21" s="27">
        <f t="shared" si="0"/>
        <v>0.01</v>
      </c>
      <c r="G21" s="27">
        <f t="shared" si="0"/>
        <v>1.2E-2</v>
      </c>
      <c r="H21" s="27">
        <f t="shared" si="0"/>
        <v>5.5E-2</v>
      </c>
      <c r="I21" s="27">
        <f t="shared" si="0"/>
        <v>3.6999999999999998E-2</v>
      </c>
      <c r="J21" s="27">
        <f t="shared" si="0"/>
        <v>1.4999999999999999E-2</v>
      </c>
      <c r="K21" s="27">
        <f t="shared" si="0"/>
        <v>2E-3</v>
      </c>
      <c r="L21" s="27">
        <f t="shared" si="0"/>
        <v>0.127</v>
      </c>
      <c r="M21" s="27">
        <f t="shared" si="0"/>
        <v>3.4000000000000002E-2</v>
      </c>
      <c r="N21" s="27">
        <f t="shared" si="0"/>
        <v>0.11299999999999999</v>
      </c>
      <c r="O21" s="27">
        <f t="shared" si="0"/>
        <v>0.04</v>
      </c>
      <c r="P21" s="27">
        <f t="shared" si="0"/>
        <v>0.1</v>
      </c>
      <c r="Q21" s="27">
        <f t="shared" si="0"/>
        <v>0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</v>
      </c>
      <c r="W21" s="27">
        <f t="shared" si="0"/>
        <v>8.6999999999999994E-2</v>
      </c>
      <c r="X21" s="27">
        <f t="shared" si="0"/>
        <v>0.04</v>
      </c>
      <c r="Y21" s="27">
        <f t="shared" si="0"/>
        <v>0</v>
      </c>
      <c r="Z21" s="27">
        <f t="shared" si="0"/>
        <v>0</v>
      </c>
      <c r="AA21" s="27">
        <f t="shared" si="0"/>
        <v>1.0999999999999999E-2</v>
      </c>
      <c r="AB21" s="27">
        <f t="shared" si="0"/>
        <v>0</v>
      </c>
      <c r="AC21" s="27">
        <f t="shared" si="0"/>
        <v>1.4999999999999999E-2</v>
      </c>
      <c r="AD21" s="27">
        <f t="shared" si="0"/>
        <v>0.05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0.47599999999999998</v>
      </c>
      <c r="E22" s="76">
        <f t="shared" ref="E22:AI22" si="1">E21*$D27</f>
        <v>2.3999999999999997E-2</v>
      </c>
      <c r="F22" s="76">
        <f t="shared" si="1"/>
        <v>0.01</v>
      </c>
      <c r="G22" s="76">
        <f t="shared" si="1"/>
        <v>1.2E-2</v>
      </c>
      <c r="H22" s="76">
        <f t="shared" si="1"/>
        <v>5.5E-2</v>
      </c>
      <c r="I22" s="76">
        <f t="shared" si="1"/>
        <v>3.6999999999999998E-2</v>
      </c>
      <c r="J22" s="76">
        <f t="shared" si="1"/>
        <v>1.4999999999999999E-2</v>
      </c>
      <c r="K22" s="122">
        <f t="shared" si="1"/>
        <v>2E-3</v>
      </c>
      <c r="L22" s="76">
        <f t="shared" si="1"/>
        <v>0.127</v>
      </c>
      <c r="M22" s="76">
        <f t="shared" si="1"/>
        <v>3.4000000000000002E-2</v>
      </c>
      <c r="N22" s="76">
        <f t="shared" si="1"/>
        <v>0.11299999999999999</v>
      </c>
      <c r="O22" s="76">
        <f t="shared" si="1"/>
        <v>0.04</v>
      </c>
      <c r="P22" s="76">
        <f t="shared" si="1"/>
        <v>0.1</v>
      </c>
      <c r="Q22" s="76">
        <f t="shared" si="1"/>
        <v>0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</v>
      </c>
      <c r="W22" s="122">
        <f t="shared" si="1"/>
        <v>8.6999999999999994E-2</v>
      </c>
      <c r="X22" s="122">
        <f t="shared" si="1"/>
        <v>0.04</v>
      </c>
      <c r="Y22" s="76">
        <f t="shared" si="1"/>
        <v>0</v>
      </c>
      <c r="Z22" s="76">
        <f t="shared" si="1"/>
        <v>0</v>
      </c>
      <c r="AA22" s="122">
        <f t="shared" si="1"/>
        <v>1.0999999999999999E-2</v>
      </c>
      <c r="AB22" s="76">
        <f t="shared" si="1"/>
        <v>0</v>
      </c>
      <c r="AC22" s="122">
        <f t="shared" si="1"/>
        <v>1.4999999999999999E-2</v>
      </c>
      <c r="AD22" s="122">
        <f t="shared" si="1"/>
        <v>0.05</v>
      </c>
      <c r="AE22" s="76">
        <f t="shared" si="1"/>
        <v>0</v>
      </c>
      <c r="AF22" s="122">
        <f t="shared" si="1"/>
        <v>0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71.8</v>
      </c>
      <c r="F23" s="30">
        <v>937.7</v>
      </c>
      <c r="G23" s="30">
        <v>116</v>
      </c>
      <c r="H23" s="30">
        <v>95.64</v>
      </c>
      <c r="I23" s="30">
        <v>55.75</v>
      </c>
      <c r="J23" s="30">
        <v>67.5</v>
      </c>
      <c r="K23" s="30">
        <v>369.65</v>
      </c>
      <c r="L23" s="30">
        <v>42.4</v>
      </c>
      <c r="M23" s="30">
        <v>44.48</v>
      </c>
      <c r="N23" s="30">
        <v>38.979999999999997</v>
      </c>
      <c r="O23" s="30">
        <v>36.9</v>
      </c>
      <c r="P23" s="30">
        <v>529.4</v>
      </c>
      <c r="Q23" s="30">
        <v>43.38</v>
      </c>
      <c r="R23" s="30">
        <v>144.5</v>
      </c>
      <c r="S23" s="30">
        <v>9.65</v>
      </c>
      <c r="T23" s="30">
        <v>554.6</v>
      </c>
      <c r="U23" s="30">
        <v>14.28</v>
      </c>
      <c r="V23" s="30">
        <v>268.7</v>
      </c>
      <c r="W23" s="30">
        <v>146.4</v>
      </c>
      <c r="X23" s="30">
        <v>39.6</v>
      </c>
      <c r="Y23" s="30">
        <v>703.38</v>
      </c>
      <c r="Z23" s="30">
        <v>70.900000000000006</v>
      </c>
      <c r="AA23" s="30">
        <v>162.1</v>
      </c>
      <c r="AB23" s="30">
        <v>138.16</v>
      </c>
      <c r="AC23" s="30">
        <v>53.9</v>
      </c>
      <c r="AD23" s="101">
        <v>308.89999999999998</v>
      </c>
      <c r="AE23" s="3">
        <v>247.5</v>
      </c>
      <c r="AF23" s="3">
        <v>88.27</v>
      </c>
      <c r="AG23" s="3">
        <v>362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49.265999999999998</v>
      </c>
      <c r="E24" s="32">
        <f t="shared" ref="E24:AI24" si="2">E22*E23</f>
        <v>1.7231999999999996</v>
      </c>
      <c r="F24" s="32">
        <f t="shared" si="2"/>
        <v>9.3770000000000007</v>
      </c>
      <c r="G24" s="32">
        <f t="shared" si="2"/>
        <v>1.3920000000000001</v>
      </c>
      <c r="H24" s="32">
        <f t="shared" si="2"/>
        <v>5.2602000000000002</v>
      </c>
      <c r="I24" s="32">
        <f t="shared" si="2"/>
        <v>2.0627499999999999</v>
      </c>
      <c r="J24" s="32">
        <f t="shared" si="2"/>
        <v>1.0125</v>
      </c>
      <c r="K24" s="32">
        <f t="shared" si="2"/>
        <v>0.73929999999999996</v>
      </c>
      <c r="L24" s="32">
        <f t="shared" si="2"/>
        <v>5.3848000000000003</v>
      </c>
      <c r="M24" s="32">
        <f t="shared" si="2"/>
        <v>1.5123200000000001</v>
      </c>
      <c r="N24" s="32">
        <f t="shared" si="2"/>
        <v>4.4047399999999994</v>
      </c>
      <c r="O24" s="32">
        <f t="shared" si="2"/>
        <v>1.476</v>
      </c>
      <c r="P24" s="32">
        <f t="shared" si="2"/>
        <v>52.94</v>
      </c>
      <c r="Q24" s="32">
        <f t="shared" si="2"/>
        <v>0</v>
      </c>
      <c r="R24" s="32">
        <f t="shared" si="2"/>
        <v>1.1559999999999999</v>
      </c>
      <c r="S24" s="32">
        <f t="shared" si="2"/>
        <v>9.65</v>
      </c>
      <c r="T24" s="32">
        <f t="shared" si="2"/>
        <v>0</v>
      </c>
      <c r="U24" s="32">
        <f t="shared" si="2"/>
        <v>7.1400000000000005E-2</v>
      </c>
      <c r="V24" s="32">
        <f t="shared" si="2"/>
        <v>0</v>
      </c>
      <c r="W24" s="32">
        <f t="shared" si="2"/>
        <v>12.736799999999999</v>
      </c>
      <c r="X24" s="32">
        <f t="shared" si="2"/>
        <v>1.5840000000000001</v>
      </c>
      <c r="Y24" s="32">
        <f t="shared" si="2"/>
        <v>0</v>
      </c>
      <c r="Z24" s="32">
        <f t="shared" si="2"/>
        <v>0</v>
      </c>
      <c r="AA24" s="32">
        <f t="shared" si="2"/>
        <v>1.7830999999999999</v>
      </c>
      <c r="AB24" s="32">
        <f t="shared" si="2"/>
        <v>0</v>
      </c>
      <c r="AC24" s="32">
        <f t="shared" si="2"/>
        <v>0.8085</v>
      </c>
      <c r="AD24" s="32">
        <f t="shared" si="2"/>
        <v>15.445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32">
        <f>SUM(D24:AI24)</f>
        <v>179.78561000000002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33">
        <f>D25/D27</f>
        <v>179.78561000000002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138" t="s">
        <v>0</v>
      </c>
      <c r="AB27" s="138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31"/>
      <c r="AE28" s="131"/>
      <c r="AF28" s="131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D28:AF28"/>
    <mergeCell ref="A18:A20"/>
    <mergeCell ref="D25:E25"/>
    <mergeCell ref="D26:E26"/>
    <mergeCell ref="O27:P27"/>
    <mergeCell ref="R27:V27"/>
    <mergeCell ref="AA27:AB27"/>
    <mergeCell ref="A11:A17"/>
    <mergeCell ref="A1:A2"/>
    <mergeCell ref="C1:C2"/>
    <mergeCell ref="D1:AI1"/>
    <mergeCell ref="A3:A7"/>
    <mergeCell ref="A8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ДС1</cp:lastModifiedBy>
  <cp:lastPrinted>2025-05-16T05:51:50Z</cp:lastPrinted>
  <dcterms:created xsi:type="dcterms:W3CDTF">2014-07-11T13:42:12Z</dcterms:created>
  <dcterms:modified xsi:type="dcterms:W3CDTF">2025-05-16T05:54:08Z</dcterms:modified>
</cp:coreProperties>
</file>