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ДС1\Desktop\"/>
    </mc:Choice>
  </mc:AlternateContent>
  <xr:revisionPtr revIDLastSave="0" documentId="13_ncr:1_{57064815-7A92-4325-85F5-FE9647FAFC7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7" l="1"/>
  <c r="M21" i="7"/>
  <c r="T21" i="1" l="1"/>
  <c r="T22" i="1" s="1"/>
  <c r="U21" i="1"/>
  <c r="U22" i="1" s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U22" i="18" l="1"/>
  <c r="U24" i="18" s="1"/>
  <c r="I22" i="18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<sst xmlns="http://schemas.openxmlformats.org/spreadsheetml/2006/main" count="285" uniqueCount="74">
  <si>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</si>
  <si>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</si>
  <si>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</si>
  <si>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</si>
  <si>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</si>
  <si>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</si>
  <si>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</si>
  <si>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</si>
  <si>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</si>
  <si>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</si>
  <si>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</si>
  <si>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</si>
  <si>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</si>
  <si>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</si>
  <si>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</si>
  <si>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</si>
  <si>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</si>
  <si>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</si>
  <si>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</si>
  <si>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</si>
  <si>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</si>
  <si>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</si>
  <si>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</si>
  <si>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</si>
  <si>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</si>
  <si>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</si>
  <si>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</si>
  <si>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</si>
  <si>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</si>
  <si>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</si>
  <si>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</si>
  <si>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</si>
  <si>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</si>
  <si>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</si>
  <si>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</si>
  <si>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</si>
  <si>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</si>
  <si>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</si>
  <si>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</si>
  <si>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</si>
  <si>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</si>
  <si>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</si>
  <si>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</si>
  <si>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</si>
  <si>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</si>
  <si>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</si>
  <si>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</si>
  <si>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</si>
  <si>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</si>
  <si>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</si>
  <si>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</si>
  <si>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</si>
  <si>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</si>
  <si>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</si>
  <si>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</si>
  <si>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</si>
  <si>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каша геркул мол</t>
  </si>
  <si>
    <t>икра свекольная</t>
  </si>
  <si>
    <t>какао</t>
  </si>
  <si>
    <t>вермиш</t>
  </si>
  <si>
    <t>суп картоф с вермиш</t>
  </si>
  <si>
    <t>изюи</t>
  </si>
  <si>
    <t>мол сгущ</t>
  </si>
  <si>
    <t>лим кт</t>
  </si>
  <si>
    <t>пряник</t>
  </si>
  <si>
    <t>огур сол</t>
  </si>
  <si>
    <t>перлов</t>
  </si>
  <si>
    <t>зефир</t>
  </si>
  <si>
    <t>какао с молоком</t>
  </si>
  <si>
    <t>суп картоф с вер</t>
  </si>
  <si>
    <t>капуста туш с мяс</t>
  </si>
  <si>
    <t>омлет с морковью</t>
  </si>
  <si>
    <t>чай с молоком</t>
  </si>
  <si>
    <t>геркул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</si>
</sst>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AK28"/>
  <sheetViews>
    <sheetView view="pageBreakPreview" zoomScale="87" zoomScaleNormal="80" zoomScaleSheetLayoutView="87" workbookViewId="0">
      <selection activeCell="Q20" sqref="Q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49.5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73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61</v>
      </c>
      <c r="AE2" s="91" t="s">
        <v>59</v>
      </c>
      <c r="AF2" s="91" t="s">
        <v>66</v>
      </c>
      <c r="AG2" s="91" t="s">
        <v>65</v>
      </c>
      <c r="AH2" s="91" t="s">
        <v>63</v>
      </c>
      <c r="AI2" s="91" t="s">
        <v>48</v>
      </c>
      <c r="AJ2" s="91" t="s">
        <v>53</v>
      </c>
    </row>
    <row r="3" spans="1:36" ht="15" customHeight="1" x14ac:dyDescent="0.25">
      <c r="A3" s="138" t="s">
        <v>50</v>
      </c>
      <c r="B3" s="21">
        <v>0.18</v>
      </c>
      <c r="C3" s="106" t="s">
        <v>56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8"/>
      <c r="B4" s="21">
        <v>0.18</v>
      </c>
      <c r="C4" s="107" t="s">
        <v>68</v>
      </c>
      <c r="D4" s="16">
        <v>0.12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8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5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5"/>
      <c r="B12" s="21">
        <v>0.18</v>
      </c>
      <c r="C12" s="107" t="s">
        <v>60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>
        <v>7.0000000000000001E-3</v>
      </c>
      <c r="AF12" s="102"/>
      <c r="AG12" s="102"/>
      <c r="AH12" s="102"/>
      <c r="AI12" s="102"/>
      <c r="AJ12" s="102"/>
    </row>
    <row r="13" spans="1:36" ht="15" customHeight="1" x14ac:dyDescent="0.25">
      <c r="A13" s="135"/>
      <c r="B13" s="21">
        <v>0.15</v>
      </c>
      <c r="C13" s="107" t="s">
        <v>70</v>
      </c>
      <c r="D13" s="16"/>
      <c r="E13" s="16"/>
      <c r="F13" s="16">
        <v>3.0000000000000001E-3</v>
      </c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</v>
      </c>
      <c r="P13" s="16">
        <v>0.12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6.0000000000000001E-3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5" t="s">
        <v>2</v>
      </c>
      <c r="B18" s="21">
        <v>0.16</v>
      </c>
      <c r="C18" s="107" t="s">
        <v>71</v>
      </c>
      <c r="D18" s="16">
        <v>5.1999999999999998E-2</v>
      </c>
      <c r="E18" s="16"/>
      <c r="F18" s="16">
        <v>5.0000000000000001E-3</v>
      </c>
      <c r="G18" s="16"/>
      <c r="H18" s="16"/>
      <c r="I18" s="16"/>
      <c r="J18" s="16"/>
      <c r="K18" s="16"/>
      <c r="L18" s="16"/>
      <c r="M18" s="16"/>
      <c r="N18" s="16">
        <v>5.1999999999999998E-2</v>
      </c>
      <c r="O18" s="16"/>
      <c r="P18" s="16"/>
      <c r="Q18" s="16"/>
      <c r="R18" s="16"/>
      <c r="S18" s="48">
        <v>1.5</v>
      </c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35"/>
      <c r="B19" s="21">
        <v>0.19</v>
      </c>
      <c r="C19" s="107" t="s">
        <v>72</v>
      </c>
      <c r="D19" s="16">
        <v>9.4E-2</v>
      </c>
      <c r="E19" s="16">
        <v>6.0000000000000001E-3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>
        <v>5.0000000000000001E-4</v>
      </c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0.372</v>
      </c>
      <c r="E21" s="27">
        <f t="shared" ref="E21:AJ21" si="0">SUM(E3:E20)</f>
        <v>0.03</v>
      </c>
      <c r="F21" s="27">
        <f t="shared" si="0"/>
        <v>1.7000000000000001E-2</v>
      </c>
      <c r="G21" s="27">
        <f t="shared" si="0"/>
        <v>1.0999999999999999E-2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7.1999999999999995E-2</v>
      </c>
      <c r="M21" s="27">
        <f t="shared" si="0"/>
        <v>3.4000000000000002E-2</v>
      </c>
      <c r="N21" s="27">
        <f t="shared" si="0"/>
        <v>7.8999999999999987E-2</v>
      </c>
      <c r="O21" s="27">
        <f t="shared" si="0"/>
        <v>0.2</v>
      </c>
      <c r="P21" s="27">
        <f t="shared" si="0"/>
        <v>0.12</v>
      </c>
      <c r="Q21" s="27">
        <f t="shared" si="0"/>
        <v>0.06</v>
      </c>
      <c r="R21" s="27">
        <f t="shared" si="0"/>
        <v>8.0000000000000002E-3</v>
      </c>
      <c r="S21" s="27">
        <f t="shared" si="0"/>
        <v>1.5</v>
      </c>
      <c r="T21" s="27">
        <f t="shared" si="0"/>
        <v>5.0000000000000001E-4</v>
      </c>
      <c r="U21" s="27">
        <f t="shared" si="0"/>
        <v>5.0000000000000001E-3</v>
      </c>
      <c r="V21" s="27">
        <f t="shared" si="0"/>
        <v>0</v>
      </c>
      <c r="W21" s="27">
        <f t="shared" si="0"/>
        <v>7.4999999999999997E-2</v>
      </c>
      <c r="X21" s="27"/>
      <c r="Y21" s="27">
        <f t="shared" si="0"/>
        <v>0</v>
      </c>
      <c r="Z21" s="27">
        <f t="shared" si="0"/>
        <v>0</v>
      </c>
      <c r="AA21" s="27">
        <f t="shared" si="0"/>
        <v>0</v>
      </c>
      <c r="AB21" s="27">
        <f t="shared" si="0"/>
        <v>1.4E-2</v>
      </c>
      <c r="AC21" s="27">
        <f t="shared" si="0"/>
        <v>0</v>
      </c>
      <c r="AD21" s="27">
        <f t="shared" si="0"/>
        <v>0</v>
      </c>
      <c r="AE21" s="27">
        <f t="shared" si="0"/>
        <v>7.0000000000000001E-3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21.204000000000001</v>
      </c>
      <c r="E22" s="76">
        <f>E21*$D27</f>
        <v>1.71</v>
      </c>
      <c r="F22" s="76">
        <f>F21*$D27</f>
        <v>0.96900000000000008</v>
      </c>
      <c r="G22" s="76">
        <f t="shared" ref="G22:AE22" si="1">G21*$D27</f>
        <v>0.627</v>
      </c>
      <c r="H22" s="76">
        <f>H21*$D27</f>
        <v>2.85</v>
      </c>
      <c r="I22" s="76">
        <f>I21*$D27</f>
        <v>2.109</v>
      </c>
      <c r="J22" s="76">
        <f>J21*$D27</f>
        <v>1.5960000000000001</v>
      </c>
      <c r="K22" s="76">
        <f>K21*$D27</f>
        <v>0.114</v>
      </c>
      <c r="L22" s="76">
        <f t="shared" si="1"/>
        <v>4.1040000000000001</v>
      </c>
      <c r="M22" s="76">
        <f t="shared" si="1"/>
        <v>1.9380000000000002</v>
      </c>
      <c r="N22" s="76">
        <f t="shared" si="1"/>
        <v>4.5029999999999992</v>
      </c>
      <c r="O22" s="76">
        <f t="shared" si="1"/>
        <v>11.4</v>
      </c>
      <c r="P22" s="76">
        <f>P21*$D27</f>
        <v>6.84</v>
      </c>
      <c r="Q22" s="76">
        <f t="shared" si="1"/>
        <v>3.42</v>
      </c>
      <c r="R22" s="76">
        <f t="shared" si="1"/>
        <v>0.45600000000000002</v>
      </c>
      <c r="S22" s="125">
        <f t="shared" si="1"/>
        <v>85.5</v>
      </c>
      <c r="T22" s="76">
        <f t="shared" si="1"/>
        <v>2.8500000000000001E-2</v>
      </c>
      <c r="U22" s="76">
        <f t="shared" si="1"/>
        <v>0.28500000000000003</v>
      </c>
      <c r="V22" s="76">
        <f t="shared" si="1"/>
        <v>0</v>
      </c>
      <c r="W22" s="76">
        <f t="shared" si="1"/>
        <v>4.2749999999999995</v>
      </c>
      <c r="X22" s="76"/>
      <c r="Y22" s="76">
        <f t="shared" si="1"/>
        <v>0</v>
      </c>
      <c r="Z22" s="76">
        <f t="shared" si="1"/>
        <v>0</v>
      </c>
      <c r="AA22" s="76">
        <f t="shared" si="1"/>
        <v>0</v>
      </c>
      <c r="AB22" s="76">
        <f t="shared" si="1"/>
        <v>0.79800000000000004</v>
      </c>
      <c r="AC22" s="76">
        <f t="shared" si="1"/>
        <v>0</v>
      </c>
      <c r="AD22" s="76">
        <f t="shared" si="1"/>
        <v>0</v>
      </c>
      <c r="AE22" s="76">
        <f t="shared" si="1"/>
        <v>0.39900000000000002</v>
      </c>
      <c r="AF22" s="76"/>
      <c r="AG22" s="76"/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109.23</v>
      </c>
      <c r="E23" s="30">
        <v>64.010000000000005</v>
      </c>
      <c r="F23" s="30">
        <v>971</v>
      </c>
      <c r="G23" s="30">
        <v>125.58</v>
      </c>
      <c r="H23" s="30">
        <v>95.55</v>
      </c>
      <c r="I23" s="30">
        <v>57.68</v>
      </c>
      <c r="J23" s="30">
        <v>64.150000000000006</v>
      </c>
      <c r="K23" s="30">
        <v>305</v>
      </c>
      <c r="L23" s="30">
        <v>48.9</v>
      </c>
      <c r="M23" s="30">
        <v>44.48</v>
      </c>
      <c r="N23" s="30">
        <v>38.979999999999997</v>
      </c>
      <c r="O23" s="30">
        <v>44.75</v>
      </c>
      <c r="P23" s="30">
        <v>548.78</v>
      </c>
      <c r="Q23" s="30">
        <v>43.38</v>
      </c>
      <c r="R23" s="30">
        <v>149.82</v>
      </c>
      <c r="S23" s="30">
        <v>9.65</v>
      </c>
      <c r="T23" s="30">
        <v>586.9</v>
      </c>
      <c r="U23" s="30">
        <v>14.28</v>
      </c>
      <c r="V23" s="30">
        <v>287.3</v>
      </c>
      <c r="W23" s="30">
        <v>134.69</v>
      </c>
      <c r="X23" s="30">
        <v>138.1</v>
      </c>
      <c r="Y23" s="30">
        <v>40.15</v>
      </c>
      <c r="Z23" s="30">
        <v>685.17</v>
      </c>
      <c r="AA23" s="30">
        <v>73.27</v>
      </c>
      <c r="AB23" s="30">
        <v>165.59</v>
      </c>
      <c r="AC23" s="30">
        <v>139.4</v>
      </c>
      <c r="AD23" s="30">
        <v>226.79</v>
      </c>
      <c r="AE23" s="101">
        <v>67.5</v>
      </c>
      <c r="AF23" s="3">
        <v>29.83</v>
      </c>
      <c r="AG23" s="3">
        <v>77.05</v>
      </c>
      <c r="AH23" s="3">
        <v>25</v>
      </c>
      <c r="AI23" s="3">
        <v>362</v>
      </c>
      <c r="AJ23" s="3">
        <v>262.27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2316.11292</v>
      </c>
      <c r="E24" s="32">
        <f t="shared" ref="E24:AJ24" si="2">E22*E23</f>
        <v>109.45710000000001</v>
      </c>
      <c r="F24" s="32">
        <f t="shared" si="2"/>
        <v>940.89900000000011</v>
      </c>
      <c r="G24" s="32">
        <f t="shared" si="2"/>
        <v>78.738659999999996</v>
      </c>
      <c r="H24" s="32">
        <f t="shared" si="2"/>
        <v>272.3175</v>
      </c>
      <c r="I24" s="32">
        <f t="shared" si="2"/>
        <v>121.64712</v>
      </c>
      <c r="J24" s="32">
        <f t="shared" si="2"/>
        <v>102.38340000000001</v>
      </c>
      <c r="K24" s="32">
        <f t="shared" si="2"/>
        <v>34.770000000000003</v>
      </c>
      <c r="L24" s="32">
        <f t="shared" si="2"/>
        <v>200.68559999999999</v>
      </c>
      <c r="M24" s="32">
        <f t="shared" si="2"/>
        <v>86.202240000000003</v>
      </c>
      <c r="N24" s="32">
        <f t="shared" si="2"/>
        <v>175.52693999999997</v>
      </c>
      <c r="O24" s="32">
        <f t="shared" si="2"/>
        <v>510.15000000000003</v>
      </c>
      <c r="P24" s="32">
        <f t="shared" si="2"/>
        <v>3753.6551999999997</v>
      </c>
      <c r="Q24" s="32">
        <f t="shared" si="2"/>
        <v>148.3596</v>
      </c>
      <c r="R24" s="32">
        <f t="shared" si="2"/>
        <v>68.317920000000001</v>
      </c>
      <c r="S24" s="32">
        <v>0.98</v>
      </c>
      <c r="T24" s="32">
        <f t="shared" si="2"/>
        <v>16.726649999999999</v>
      </c>
      <c r="U24" s="32">
        <f t="shared" si="2"/>
        <v>4.0697999999999999</v>
      </c>
      <c r="V24" s="32">
        <f t="shared" si="2"/>
        <v>0</v>
      </c>
      <c r="W24" s="32">
        <f t="shared" si="2"/>
        <v>575.7997499999999</v>
      </c>
      <c r="X24" s="32">
        <f t="shared" si="2"/>
        <v>0</v>
      </c>
      <c r="Y24" s="32">
        <f t="shared" si="2"/>
        <v>0</v>
      </c>
      <c r="Z24" s="32">
        <f t="shared" si="2"/>
        <v>0</v>
      </c>
      <c r="AA24" s="32">
        <f t="shared" si="2"/>
        <v>0</v>
      </c>
      <c r="AB24" s="32">
        <f t="shared" si="2"/>
        <v>132.14082000000002</v>
      </c>
      <c r="AC24" s="32">
        <f t="shared" si="2"/>
        <v>0</v>
      </c>
      <c r="AD24" s="32">
        <f t="shared" si="2"/>
        <v>0</v>
      </c>
      <c r="AE24" s="32">
        <f t="shared" si="2"/>
        <v>26.932500000000001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28">
        <f>SUM(D24:AJ24)</f>
        <v>9675.8727199999994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9">
        <f>D25/D27</f>
        <v>169.75215298245612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57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7"/>
      <c r="AF28" s="127"/>
      <c r="AG28" s="127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AJ29"/>
  <sheetViews>
    <sheetView topLeftCell="B2" workbookViewId="0">
      <selection activeCell="Q20" sqref="Q20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.7109375" bestFit="1" customWidth="1"/>
    <col min="35" max="35" width="5.7109375" customWidth="1"/>
    <col min="36" max="36" width="4.7109375" customWidth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38.25" customHeight="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73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59</v>
      </c>
      <c r="AF2" s="117" t="s">
        <v>64</v>
      </c>
      <c r="AG2" s="117" t="s">
        <v>55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8" t="s">
        <v>50</v>
      </c>
      <c r="B3" s="21">
        <v>0.18</v>
      </c>
      <c r="C3" s="106" t="s">
        <v>56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8"/>
      <c r="B4" s="21">
        <v>0.18</v>
      </c>
      <c r="C4" s="107" t="s">
        <v>68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8"/>
      <c r="B7" s="21">
        <v>0.1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5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5"/>
      <c r="B12" s="21">
        <v>0.18</v>
      </c>
      <c r="C12" s="107" t="s">
        <v>69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>
        <v>7.0000000000000001E-3</v>
      </c>
      <c r="AF12" s="102"/>
      <c r="AG12" s="102"/>
      <c r="AH12" s="102"/>
      <c r="AI12" s="102"/>
      <c r="AJ12" s="102"/>
    </row>
    <row r="13" spans="1:36" x14ac:dyDescent="0.25">
      <c r="A13" s="135"/>
      <c r="B13" s="21">
        <v>0.15</v>
      </c>
      <c r="C13" s="107" t="s">
        <v>70</v>
      </c>
      <c r="D13" s="16"/>
      <c r="E13" s="16"/>
      <c r="F13" s="16">
        <v>3.0000000000000001E-3</v>
      </c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</v>
      </c>
      <c r="P13" s="16">
        <v>0.09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6.0000000000000001E-3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5" t="s">
        <v>2</v>
      </c>
      <c r="B18" s="21">
        <v>0.16</v>
      </c>
      <c r="C18" s="107" t="s">
        <v>71</v>
      </c>
      <c r="D18" s="16">
        <v>5.1999999999999998E-2</v>
      </c>
      <c r="E18" s="16"/>
      <c r="F18" s="16">
        <v>5.0000000000000001E-3</v>
      </c>
      <c r="G18" s="16"/>
      <c r="H18" s="16"/>
      <c r="I18" s="16"/>
      <c r="J18" s="16"/>
      <c r="K18" s="16"/>
      <c r="L18" s="16"/>
      <c r="M18" s="16"/>
      <c r="N18" s="16">
        <v>5.1999999999999998E-2</v>
      </c>
      <c r="O18" s="16"/>
      <c r="P18" s="16"/>
      <c r="Q18" s="16"/>
      <c r="R18" s="16"/>
      <c r="S18" s="48">
        <v>1.5</v>
      </c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x14ac:dyDescent="0.25">
      <c r="A19" s="135"/>
      <c r="B19" s="21">
        <v>0.19</v>
      </c>
      <c r="C19" s="107" t="s">
        <v>72</v>
      </c>
      <c r="D19" s="16">
        <v>9.4E-2</v>
      </c>
      <c r="E19" s="16">
        <v>6.0000000000000001E-3</v>
      </c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>
        <v>5.0000000000000001E-3</v>
      </c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0.372</v>
      </c>
      <c r="E21" s="110">
        <f t="shared" ref="E21:AJ21" si="0">SUM(E3:E20)</f>
        <v>0.03</v>
      </c>
      <c r="F21" s="110">
        <f t="shared" si="0"/>
        <v>1.7000000000000001E-2</v>
      </c>
      <c r="G21" s="110">
        <f t="shared" si="0"/>
        <v>1.0999999999999999E-2</v>
      </c>
      <c r="H21" s="110">
        <f t="shared" si="0"/>
        <v>0.05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2E-3</v>
      </c>
      <c r="L21" s="110">
        <f t="shared" si="0"/>
        <v>7.1999999999999995E-2</v>
      </c>
      <c r="M21" s="110">
        <f t="shared" si="0"/>
        <v>3.4000000000000002E-2</v>
      </c>
      <c r="N21" s="110">
        <f t="shared" si="0"/>
        <v>7.8999999999999987E-2</v>
      </c>
      <c r="O21" s="110">
        <f t="shared" si="0"/>
        <v>0.2</v>
      </c>
      <c r="P21" s="110">
        <f t="shared" si="0"/>
        <v>0.09</v>
      </c>
      <c r="Q21" s="110">
        <f t="shared" si="0"/>
        <v>0.06</v>
      </c>
      <c r="R21" s="110">
        <f t="shared" si="0"/>
        <v>8.0000000000000002E-3</v>
      </c>
      <c r="S21" s="110">
        <f t="shared" si="0"/>
        <v>1.5</v>
      </c>
      <c r="T21" s="110">
        <f t="shared" si="0"/>
        <v>5.0000000000000001E-3</v>
      </c>
      <c r="U21" s="110">
        <f t="shared" si="0"/>
        <v>5.0000000000000001E-3</v>
      </c>
      <c r="V21" s="110">
        <f t="shared" si="0"/>
        <v>0</v>
      </c>
      <c r="W21" s="110">
        <f t="shared" si="0"/>
        <v>0.112</v>
      </c>
      <c r="X21" s="110">
        <f t="shared" si="0"/>
        <v>0</v>
      </c>
      <c r="Y21" s="110">
        <f t="shared" si="0"/>
        <v>0</v>
      </c>
      <c r="Z21" s="110">
        <f t="shared" si="0"/>
        <v>0</v>
      </c>
      <c r="AA21" s="110">
        <f t="shared" si="0"/>
        <v>0</v>
      </c>
      <c r="AB21" s="110">
        <f t="shared" si="0"/>
        <v>1.4E-2</v>
      </c>
      <c r="AC21" s="110">
        <f t="shared" si="0"/>
        <v>0</v>
      </c>
      <c r="AD21" s="110">
        <f t="shared" si="0"/>
        <v>0</v>
      </c>
      <c r="AE21" s="110">
        <f t="shared" si="0"/>
        <v>7.0000000000000001E-3</v>
      </c>
      <c r="AF21" s="110">
        <f t="shared" si="0"/>
        <v>0</v>
      </c>
      <c r="AG21" s="110">
        <f t="shared" si="0"/>
        <v>0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0.74399999999999999</v>
      </c>
      <c r="E22" s="112">
        <f>E21*$D27</f>
        <v>0.06</v>
      </c>
      <c r="F22" s="112">
        <f>F21*$D27</f>
        <v>3.4000000000000002E-2</v>
      </c>
      <c r="G22" s="118">
        <f t="shared" ref="G22:U22" si="1">G21*$D27</f>
        <v>2.1999999999999999E-2</v>
      </c>
      <c r="H22" s="112">
        <f>H21*$D27</f>
        <v>0.1</v>
      </c>
      <c r="I22" s="112">
        <f>I21*$D27</f>
        <v>7.3999999999999996E-2</v>
      </c>
      <c r="J22" s="112">
        <f>J21*$D27</f>
        <v>5.6000000000000001E-2</v>
      </c>
      <c r="K22" s="118">
        <f>K21*$D27</f>
        <v>4.0000000000000001E-3</v>
      </c>
      <c r="L22" s="112">
        <f t="shared" si="1"/>
        <v>0.14399999999999999</v>
      </c>
      <c r="M22" s="112">
        <f t="shared" si="1"/>
        <v>6.8000000000000005E-2</v>
      </c>
      <c r="N22" s="112">
        <f t="shared" si="1"/>
        <v>0.15799999999999997</v>
      </c>
      <c r="O22" s="112">
        <f t="shared" si="1"/>
        <v>0.4</v>
      </c>
      <c r="P22" s="112">
        <f>P21*$D27</f>
        <v>0.18</v>
      </c>
      <c r="Q22" s="112">
        <f t="shared" si="1"/>
        <v>0.12</v>
      </c>
      <c r="R22" s="112">
        <f t="shared" si="1"/>
        <v>1.6E-2</v>
      </c>
      <c r="S22" s="113">
        <f>S21*$D27</f>
        <v>3</v>
      </c>
      <c r="T22" s="114">
        <f t="shared" si="1"/>
        <v>0.01</v>
      </c>
      <c r="U22" s="114">
        <f t="shared" si="1"/>
        <v>0.01</v>
      </c>
      <c r="V22" s="118">
        <f>V21*$D27</f>
        <v>0</v>
      </c>
      <c r="W22" s="112">
        <f>W21*$D27</f>
        <v>0.224</v>
      </c>
      <c r="X22" s="114"/>
      <c r="Y22" s="118">
        <f>Y21*$D27</f>
        <v>0</v>
      </c>
      <c r="Z22" s="112">
        <f>Z21*D27</f>
        <v>0</v>
      </c>
      <c r="AA22" s="112">
        <f>AA21*$D27</f>
        <v>0</v>
      </c>
      <c r="AB22" s="118">
        <f t="shared" ref="AB22:AJ22" si="2">AB21*$D27</f>
        <v>2.8000000000000001E-2</v>
      </c>
      <c r="AC22" s="112">
        <f t="shared" si="2"/>
        <v>0</v>
      </c>
      <c r="AD22" s="112">
        <f t="shared" si="2"/>
        <v>0</v>
      </c>
      <c r="AE22" s="112">
        <f t="shared" si="2"/>
        <v>1.4E-2</v>
      </c>
      <c r="AF22" s="112">
        <f t="shared" si="2"/>
        <v>0</v>
      </c>
      <c r="AG22" s="118">
        <f t="shared" si="2"/>
        <v>0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103.5</v>
      </c>
      <c r="E23" s="115">
        <v>71.8</v>
      </c>
      <c r="F23" s="115">
        <v>937.7</v>
      </c>
      <c r="G23" s="115">
        <v>122.9</v>
      </c>
      <c r="H23" s="115">
        <v>95.55</v>
      </c>
      <c r="I23" s="115">
        <v>54.68</v>
      </c>
      <c r="J23" s="115">
        <v>64.150000000000006</v>
      </c>
      <c r="K23" s="115">
        <v>305</v>
      </c>
      <c r="L23" s="115">
        <v>48.9</v>
      </c>
      <c r="M23" s="115">
        <v>44.48</v>
      </c>
      <c r="N23" s="115">
        <v>38.979999999999997</v>
      </c>
      <c r="O23" s="115">
        <v>36.9</v>
      </c>
      <c r="P23" s="115">
        <v>529.4</v>
      </c>
      <c r="Q23" s="115">
        <v>43.38</v>
      </c>
      <c r="R23" s="115">
        <v>144.5</v>
      </c>
      <c r="S23" s="115">
        <v>9.65</v>
      </c>
      <c r="T23" s="115">
        <v>554.6</v>
      </c>
      <c r="U23" s="115">
        <v>13.8</v>
      </c>
      <c r="V23" s="115">
        <v>268.7</v>
      </c>
      <c r="W23" s="115">
        <v>146.4</v>
      </c>
      <c r="X23" s="115">
        <v>110.09</v>
      </c>
      <c r="Y23" s="115">
        <v>39.6</v>
      </c>
      <c r="Z23" s="115">
        <v>668.45</v>
      </c>
      <c r="AA23" s="115">
        <v>70.900000000000006</v>
      </c>
      <c r="AB23" s="115">
        <v>162.1</v>
      </c>
      <c r="AC23" s="115">
        <v>138.19999999999999</v>
      </c>
      <c r="AD23" s="115">
        <v>189.9</v>
      </c>
      <c r="AE23" s="55">
        <v>67.5</v>
      </c>
      <c r="AF23" s="55">
        <v>187.57</v>
      </c>
      <c r="AG23" s="55">
        <v>103.53</v>
      </c>
      <c r="AH23" s="55">
        <v>362</v>
      </c>
      <c r="AI23" s="55">
        <v>247.5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77.004000000000005</v>
      </c>
      <c r="E24" s="116">
        <f t="shared" ref="E24:AJ24" si="3">E22*E23</f>
        <v>4.3079999999999998</v>
      </c>
      <c r="F24" s="116">
        <f t="shared" si="3"/>
        <v>31.881800000000005</v>
      </c>
      <c r="G24" s="116">
        <f t="shared" si="3"/>
        <v>2.7037999999999998</v>
      </c>
      <c r="H24" s="116">
        <f t="shared" si="3"/>
        <v>9.5549999999999997</v>
      </c>
      <c r="I24" s="116">
        <f t="shared" si="3"/>
        <v>4.0463199999999997</v>
      </c>
      <c r="J24" s="116">
        <f t="shared" si="3"/>
        <v>3.5924000000000005</v>
      </c>
      <c r="K24" s="116">
        <f t="shared" si="3"/>
        <v>1.22</v>
      </c>
      <c r="L24" s="116">
        <f t="shared" si="3"/>
        <v>7.041599999999999</v>
      </c>
      <c r="M24" s="116">
        <f t="shared" si="3"/>
        <v>3.0246400000000002</v>
      </c>
      <c r="N24" s="116">
        <f t="shared" si="3"/>
        <v>6.1588399999999988</v>
      </c>
      <c r="O24" s="116">
        <f t="shared" si="3"/>
        <v>14.76</v>
      </c>
      <c r="P24" s="123">
        <f t="shared" si="3"/>
        <v>95.291999999999987</v>
      </c>
      <c r="Q24" s="116">
        <f t="shared" si="3"/>
        <v>5.2056000000000004</v>
      </c>
      <c r="R24" s="116">
        <f t="shared" si="3"/>
        <v>2.3119999999999998</v>
      </c>
      <c r="S24" s="116">
        <f t="shared" si="3"/>
        <v>28.950000000000003</v>
      </c>
      <c r="T24" s="116">
        <f t="shared" si="3"/>
        <v>5.5460000000000003</v>
      </c>
      <c r="U24" s="116">
        <f t="shared" si="3"/>
        <v>0.13800000000000001</v>
      </c>
      <c r="V24" s="116">
        <f t="shared" si="3"/>
        <v>0</v>
      </c>
      <c r="W24" s="116">
        <f t="shared" si="3"/>
        <v>32.793600000000005</v>
      </c>
      <c r="X24" s="116">
        <f t="shared" si="3"/>
        <v>0</v>
      </c>
      <c r="Y24" s="116">
        <f t="shared" si="3"/>
        <v>0</v>
      </c>
      <c r="Z24" s="116">
        <f t="shared" si="3"/>
        <v>0</v>
      </c>
      <c r="AA24" s="116">
        <f t="shared" si="3"/>
        <v>0</v>
      </c>
      <c r="AB24" s="116">
        <f t="shared" si="3"/>
        <v>4.5388000000000002</v>
      </c>
      <c r="AC24" s="116">
        <f t="shared" si="3"/>
        <v>0</v>
      </c>
      <c r="AD24" s="116">
        <f t="shared" si="3"/>
        <v>0</v>
      </c>
      <c r="AE24" s="116">
        <f t="shared" si="3"/>
        <v>0.94500000000000006</v>
      </c>
      <c r="AF24" s="116">
        <f t="shared" si="3"/>
        <v>0</v>
      </c>
      <c r="AG24" s="116">
        <f t="shared" si="3"/>
        <v>0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28">
        <f>SUM(D24:AJ24)</f>
        <v>341.01739999999995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9">
        <f>D25/D27</f>
        <v>170.50869999999998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2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7"/>
      <c r="AF28" s="127"/>
      <c r="AG28" s="127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BO52"/>
  <sheetViews>
    <sheetView zoomScale="90" zoomScaleNormal="90" workbookViewId="0">
      <selection activeCell="Q20" sqref="Q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5"/>
      <c r="B1" s="147"/>
      <c r="C1" s="149" t="s">
        <v>7</v>
      </c>
      <c r="D1" s="150" t="s">
        <v>7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1"/>
    </row>
    <row r="2" spans="1:67" ht="44.25" customHeight="1" x14ac:dyDescent="0.25">
      <c r="A2" s="146"/>
      <c r="B2" s="148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73</v>
      </c>
      <c r="K2" s="63" t="s">
        <v>58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59</v>
      </c>
      <c r="AE2" s="100" t="s">
        <v>66</v>
      </c>
      <c r="AF2" s="91" t="s">
        <v>55</v>
      </c>
      <c r="AG2" s="91" t="s">
        <v>48</v>
      </c>
      <c r="AH2" s="91" t="s">
        <v>53</v>
      </c>
      <c r="AI2" s="91" t="s">
        <v>62</v>
      </c>
      <c r="AJ2" s="91" t="s">
        <v>49</v>
      </c>
    </row>
    <row r="3" spans="1:67" ht="15" customHeight="1" x14ac:dyDescent="0.25">
      <c r="A3" s="152" t="s">
        <v>50</v>
      </c>
      <c r="B3" s="55">
        <v>0.13</v>
      </c>
      <c r="C3" t="s">
        <v>56</v>
      </c>
      <c r="D3" s="16">
        <v>7.6999999999999999E-2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3"/>
      <c r="B4" s="55">
        <v>0.15</v>
      </c>
      <c r="C4" s="108" t="s">
        <v>68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3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3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4"/>
      <c r="B7" s="55">
        <v>7.0999999999999994E-2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8.1000000000000003E-2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/>
      <c r="O11" s="16"/>
      <c r="P11" s="16"/>
      <c r="Q11" s="16">
        <v>0.04</v>
      </c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69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68"/>
      <c r="T12" s="71"/>
      <c r="U12" s="74">
        <v>2E-3</v>
      </c>
      <c r="V12" s="16"/>
      <c r="W12" s="16"/>
      <c r="X12" s="16"/>
      <c r="Y12" s="16"/>
      <c r="Z12" s="16"/>
      <c r="AA12" s="16"/>
      <c r="AB12" s="16"/>
      <c r="AC12" s="16"/>
      <c r="AD12" s="16">
        <v>7.0000000000000001E-3</v>
      </c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70</v>
      </c>
      <c r="D13" s="16"/>
      <c r="E13" s="16"/>
      <c r="F13" s="16">
        <v>2E-3</v>
      </c>
      <c r="G13" s="16">
        <v>2E-3</v>
      </c>
      <c r="H13" s="16"/>
      <c r="I13" s="16"/>
      <c r="J13" s="16"/>
      <c r="K13" s="16"/>
      <c r="L13" s="16"/>
      <c r="M13" s="16">
        <v>8.0000000000000002E-3</v>
      </c>
      <c r="N13" s="16">
        <v>1.7999999999999999E-2</v>
      </c>
      <c r="O13" s="16">
        <v>0.13</v>
      </c>
      <c r="P13" s="16">
        <v>7.1999999999999995E-2</v>
      </c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5.0000000000000001E-3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/>
      <c r="C14" s="10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0.15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8.0000000000000002E-3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0.13</v>
      </c>
      <c r="C18" s="108" t="s">
        <v>71</v>
      </c>
      <c r="D18" s="16">
        <v>4.2000000000000003E-2</v>
      </c>
      <c r="E18" s="16"/>
      <c r="F18" s="16">
        <v>4.0000000000000001E-3</v>
      </c>
      <c r="G18" s="16"/>
      <c r="H18" s="16"/>
      <c r="I18" s="16"/>
      <c r="J18" s="16"/>
      <c r="K18" s="16"/>
      <c r="L18" s="16"/>
      <c r="M18" s="16"/>
      <c r="N18" s="16">
        <v>4.2000000000000003E-2</v>
      </c>
      <c r="O18" s="16"/>
      <c r="P18" s="16"/>
      <c r="Q18" s="16"/>
      <c r="R18" s="16"/>
      <c r="S18" s="68">
        <v>1.5</v>
      </c>
      <c r="T18" s="71"/>
      <c r="U18" s="74"/>
      <c r="V18" s="16"/>
      <c r="W18" s="16"/>
      <c r="X18" s="1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72</v>
      </c>
      <c r="D19" s="16">
        <v>7.4999999999999997E-2</v>
      </c>
      <c r="E19" s="16">
        <v>5.0000000000000001E-3</v>
      </c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>
        <v>5.0000000000000001E-4</v>
      </c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0.26900000000000002</v>
      </c>
      <c r="E21" s="92">
        <f t="shared" ref="E21:AJ21" si="0">SUM(E3:E20)</f>
        <v>2.6000000000000002E-2</v>
      </c>
      <c r="F21" s="92">
        <f t="shared" si="0"/>
        <v>1.3000000000000001E-2</v>
      </c>
      <c r="G21" s="92">
        <f t="shared" si="0"/>
        <v>8.0000000000000002E-3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7.1999999999999995E-2</v>
      </c>
      <c r="M21" s="92">
        <f>SUM(M3:M20)</f>
        <v>2.5000000000000001E-2</v>
      </c>
      <c r="N21" s="92">
        <f>SUM(N3:N20)</f>
        <v>6.9000000000000006E-2</v>
      </c>
      <c r="O21" s="92">
        <f t="shared" si="0"/>
        <v>0.13</v>
      </c>
      <c r="P21" s="92">
        <f t="shared" si="0"/>
        <v>7.1999999999999995E-2</v>
      </c>
      <c r="Q21" s="92">
        <f t="shared" si="0"/>
        <v>0.04</v>
      </c>
      <c r="R21" s="92">
        <f t="shared" si="0"/>
        <v>8.0000000000000002E-3</v>
      </c>
      <c r="S21" s="92">
        <f t="shared" si="0"/>
        <v>1.5</v>
      </c>
      <c r="T21" s="92">
        <f t="shared" si="0"/>
        <v>5.0000000000000001E-4</v>
      </c>
      <c r="U21" s="92">
        <f t="shared" si="0"/>
        <v>2E-3</v>
      </c>
      <c r="V21" s="92">
        <f t="shared" si="0"/>
        <v>0</v>
      </c>
      <c r="W21" s="92">
        <f t="shared" si="0"/>
        <v>8.1000000000000003E-2</v>
      </c>
      <c r="X21" s="92">
        <f t="shared" si="0"/>
        <v>0</v>
      </c>
      <c r="Y21" s="92">
        <f t="shared" si="0"/>
        <v>0</v>
      </c>
      <c r="Z21" s="92">
        <f t="shared" si="0"/>
        <v>0</v>
      </c>
      <c r="AA21" s="92">
        <f t="shared" si="0"/>
        <v>0</v>
      </c>
      <c r="AB21" s="92">
        <f t="shared" si="0"/>
        <v>0.01</v>
      </c>
      <c r="AC21" s="92">
        <f t="shared" si="0"/>
        <v>0</v>
      </c>
      <c r="AD21" s="92">
        <f t="shared" si="0"/>
        <v>7.0000000000000001E-3</v>
      </c>
      <c r="AE21" s="92">
        <f t="shared" si="0"/>
        <v>0</v>
      </c>
      <c r="AF21" s="92">
        <f t="shared" si="0"/>
        <v>0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4.3040000000000003</v>
      </c>
      <c r="E22" s="93">
        <f>E21*$D27</f>
        <v>0.41600000000000004</v>
      </c>
      <c r="F22" s="93">
        <f>F21*$D27</f>
        <v>0.20800000000000002</v>
      </c>
      <c r="G22" s="93">
        <f t="shared" ref="G22:Q22" si="1">G21*$D27</f>
        <v>0.128</v>
      </c>
      <c r="H22" s="93">
        <f>H21*$D27</f>
        <v>0.6399999999999999</v>
      </c>
      <c r="I22" s="93">
        <f>I21*$D27</f>
        <v>0.48</v>
      </c>
      <c r="J22" s="93">
        <f t="shared" si="1"/>
        <v>0.32</v>
      </c>
      <c r="K22" s="94">
        <f>K21*$D27</f>
        <v>3.2000000000000001E-2</v>
      </c>
      <c r="L22" s="93">
        <f t="shared" si="1"/>
        <v>1.1519999999999999</v>
      </c>
      <c r="M22" s="93">
        <f t="shared" si="1"/>
        <v>0.4</v>
      </c>
      <c r="N22" s="93">
        <f t="shared" si="1"/>
        <v>1.1040000000000001</v>
      </c>
      <c r="O22" s="93">
        <f t="shared" si="1"/>
        <v>2.08</v>
      </c>
      <c r="P22" s="93">
        <f>P21*$D27</f>
        <v>1.1519999999999999</v>
      </c>
      <c r="Q22" s="93">
        <f t="shared" si="1"/>
        <v>0.64</v>
      </c>
      <c r="R22" s="93">
        <f>R21*$D27</f>
        <v>0.128</v>
      </c>
      <c r="S22" s="95">
        <f>S21*$D27</f>
        <v>24</v>
      </c>
      <c r="T22" s="96">
        <f>T21*$D27</f>
        <v>8.0000000000000002E-3</v>
      </c>
      <c r="U22" s="97">
        <f>U21*D27</f>
        <v>3.2000000000000001E-2</v>
      </c>
      <c r="V22" s="97">
        <f t="shared" ref="V22:AA22" si="2">V21*$D27</f>
        <v>0</v>
      </c>
      <c r="W22" s="93">
        <f t="shared" si="2"/>
        <v>1.296</v>
      </c>
      <c r="X22" s="93">
        <f t="shared" si="2"/>
        <v>0</v>
      </c>
      <c r="Y22" s="93">
        <f t="shared" si="2"/>
        <v>0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0.16</v>
      </c>
      <c r="AC22" s="93">
        <f t="shared" si="3"/>
        <v>0</v>
      </c>
      <c r="AD22" s="93">
        <f t="shared" si="3"/>
        <v>0.112</v>
      </c>
      <c r="AE22" s="93">
        <f t="shared" ref="AE22" si="4">AE21*$D27</f>
        <v>0</v>
      </c>
      <c r="AF22" s="93">
        <f t="shared" ref="AF22" si="5">AF21*$D27</f>
        <v>0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109.23</v>
      </c>
      <c r="E23" s="66">
        <v>64.010000000000005</v>
      </c>
      <c r="F23" s="66">
        <v>971</v>
      </c>
      <c r="G23" s="66">
        <v>125.58</v>
      </c>
      <c r="H23" s="66">
        <v>95.55</v>
      </c>
      <c r="I23" s="66">
        <v>54.68</v>
      </c>
      <c r="J23" s="66">
        <v>64.150000000000006</v>
      </c>
      <c r="K23" s="66">
        <v>305</v>
      </c>
      <c r="L23" s="66">
        <v>48.9</v>
      </c>
      <c r="M23" s="66">
        <v>44.48</v>
      </c>
      <c r="N23" s="66">
        <v>38.979999999999997</v>
      </c>
      <c r="O23" s="66">
        <v>44.75</v>
      </c>
      <c r="P23" s="66">
        <v>548.78</v>
      </c>
      <c r="Q23" s="66">
        <v>43.38</v>
      </c>
      <c r="R23" s="77">
        <v>149.82</v>
      </c>
      <c r="S23" s="69">
        <v>9.65</v>
      </c>
      <c r="T23" s="72">
        <v>586.9</v>
      </c>
      <c r="U23" s="75">
        <v>14.28</v>
      </c>
      <c r="V23" s="66">
        <v>287.3</v>
      </c>
      <c r="W23" s="66">
        <v>134.69</v>
      </c>
      <c r="X23" s="66">
        <v>40.15</v>
      </c>
      <c r="Y23" s="66">
        <v>685.17</v>
      </c>
      <c r="Z23" s="66">
        <v>73.27</v>
      </c>
      <c r="AA23" s="77">
        <v>139.4</v>
      </c>
      <c r="AB23" s="66">
        <v>165.69</v>
      </c>
      <c r="AC23" s="66">
        <v>226.79</v>
      </c>
      <c r="AD23" s="66">
        <v>67.5</v>
      </c>
      <c r="AE23" s="103">
        <v>29.83</v>
      </c>
      <c r="AF23" s="99">
        <v>103.53</v>
      </c>
      <c r="AG23" s="99">
        <v>362</v>
      </c>
      <c r="AH23" s="99">
        <v>262.27</v>
      </c>
      <c r="AI23" s="99">
        <v>284</v>
      </c>
      <c r="AJ23" s="99">
        <v>141.13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470.12592000000006</v>
      </c>
      <c r="E24" s="98">
        <f t="shared" ref="E24:AJ24" si="10">E22*E23</f>
        <v>26.628160000000005</v>
      </c>
      <c r="F24" s="98">
        <f t="shared" si="10"/>
        <v>201.96800000000002</v>
      </c>
      <c r="G24" s="98">
        <f t="shared" si="10"/>
        <v>16.07424</v>
      </c>
      <c r="H24" s="98">
        <f t="shared" si="10"/>
        <v>61.151999999999987</v>
      </c>
      <c r="I24" s="98">
        <f t="shared" si="10"/>
        <v>26.246399999999998</v>
      </c>
      <c r="J24" s="98">
        <f t="shared" si="10"/>
        <v>20.528000000000002</v>
      </c>
      <c r="K24" s="98">
        <f t="shared" si="10"/>
        <v>9.76</v>
      </c>
      <c r="L24" s="98">
        <f t="shared" si="10"/>
        <v>56.332799999999992</v>
      </c>
      <c r="M24" s="98">
        <f t="shared" si="10"/>
        <v>17.791999999999998</v>
      </c>
      <c r="N24" s="98">
        <f t="shared" si="10"/>
        <v>43.033920000000002</v>
      </c>
      <c r="O24" s="98">
        <f t="shared" si="10"/>
        <v>93.08</v>
      </c>
      <c r="P24" s="98">
        <f t="shared" si="10"/>
        <v>632.19455999999991</v>
      </c>
      <c r="Q24" s="98">
        <f t="shared" si="10"/>
        <v>27.763200000000001</v>
      </c>
      <c r="R24" s="98">
        <f t="shared" si="10"/>
        <v>19.176960000000001</v>
      </c>
      <c r="S24" s="98">
        <f t="shared" si="10"/>
        <v>231.60000000000002</v>
      </c>
      <c r="T24" s="98">
        <f t="shared" si="10"/>
        <v>4.6951999999999998</v>
      </c>
      <c r="U24" s="98">
        <f t="shared" si="10"/>
        <v>0.45695999999999998</v>
      </c>
      <c r="V24" s="98">
        <f t="shared" si="10"/>
        <v>0</v>
      </c>
      <c r="W24" s="98">
        <f t="shared" si="10"/>
        <v>174.55824000000001</v>
      </c>
      <c r="X24" s="98">
        <f t="shared" si="10"/>
        <v>0</v>
      </c>
      <c r="Y24" s="98">
        <f t="shared" si="10"/>
        <v>0</v>
      </c>
      <c r="Z24" s="98">
        <f t="shared" si="10"/>
        <v>0</v>
      </c>
      <c r="AA24" s="98">
        <f t="shared" si="10"/>
        <v>0</v>
      </c>
      <c r="AB24" s="98">
        <f t="shared" si="10"/>
        <v>26.510400000000001</v>
      </c>
      <c r="AC24" s="98">
        <f t="shared" si="10"/>
        <v>0</v>
      </c>
      <c r="AD24" s="98">
        <f t="shared" si="10"/>
        <v>7.5600000000000005</v>
      </c>
      <c r="AE24" s="98">
        <f t="shared" si="10"/>
        <v>0</v>
      </c>
      <c r="AF24" s="98">
        <f t="shared" si="10"/>
        <v>0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42">
        <f>SUM(D24:AJ24)</f>
        <v>2167.2369600000002</v>
      </c>
      <c r="E25" s="14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43">
        <f>D25/D27</f>
        <v>135.45231000000001</v>
      </c>
      <c r="E26" s="14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16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4" t="s">
        <v>16</v>
      </c>
      <c r="M28" s="144"/>
      <c r="N28" s="144"/>
      <c r="O28" s="144"/>
      <c r="P28" s="14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3" t="s">
        <v>0</v>
      </c>
      <c r="E29" s="133"/>
      <c r="F29" s="36"/>
      <c r="G29" s="133" t="s">
        <v>12</v>
      </c>
      <c r="H29" s="133"/>
      <c r="I29" s="133"/>
      <c r="J29" s="133"/>
      <c r="K29" s="133"/>
      <c r="L29" s="36"/>
      <c r="M29" s="36"/>
      <c r="N29" s="36"/>
      <c r="O29" s="36"/>
      <c r="P29" s="36"/>
      <c r="Q29" s="134" t="s">
        <v>0</v>
      </c>
      <c r="R29" s="134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7"/>
      <c r="U30" s="127"/>
      <c r="V30" s="127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/>
  <dimension ref="A1:AI30"/>
  <sheetViews>
    <sheetView tabSelected="1" workbookViewId="0">
      <selection activeCell="AG13" sqref="AG13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2"/>
    </row>
    <row r="2" spans="1:35" ht="49.5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73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59</v>
      </c>
      <c r="AD2" s="121" t="s">
        <v>67</v>
      </c>
      <c r="AE2" s="121" t="s">
        <v>53</v>
      </c>
      <c r="AF2" s="121" t="s">
        <v>55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8" t="s">
        <v>50</v>
      </c>
      <c r="B3" s="21">
        <v>0.18</v>
      </c>
      <c r="C3" s="106" t="s">
        <v>56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8"/>
      <c r="B4" s="21">
        <v>0.18</v>
      </c>
      <c r="C4" s="107" t="s">
        <v>68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8"/>
      <c r="B7" s="21">
        <v>0.1</v>
      </c>
      <c r="C7" s="107" t="s">
        <v>42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35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35"/>
      <c r="B12" s="21">
        <v>0.18</v>
      </c>
      <c r="C12" s="107" t="s">
        <v>69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16"/>
      <c r="Y12" s="16"/>
      <c r="Z12" s="16"/>
      <c r="AA12" s="16"/>
      <c r="AB12" s="16"/>
      <c r="AC12" s="16">
        <v>7.0000000000000001E-3</v>
      </c>
      <c r="AD12" s="102"/>
      <c r="AE12" s="102"/>
      <c r="AF12" s="102"/>
      <c r="AG12" s="102"/>
      <c r="AH12" s="102"/>
      <c r="AI12" s="102"/>
    </row>
    <row r="13" spans="1:35" x14ac:dyDescent="0.25">
      <c r="A13" s="135"/>
      <c r="B13" s="21">
        <v>0.15</v>
      </c>
      <c r="C13" s="60" t="s">
        <v>70</v>
      </c>
      <c r="D13" s="16"/>
      <c r="E13" s="16"/>
      <c r="F13" s="16">
        <v>3.0000000000000001E-3</v>
      </c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</v>
      </c>
      <c r="P13" s="16">
        <v>0.09</v>
      </c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>
        <v>6.0000000000000001E-3</v>
      </c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 t="s">
        <v>38</v>
      </c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35" t="s">
        <v>2</v>
      </c>
      <c r="B18" s="21">
        <v>0.16</v>
      </c>
      <c r="C18" s="107" t="s">
        <v>71</v>
      </c>
      <c r="D18" s="16">
        <v>5.1999999999999998E-2</v>
      </c>
      <c r="E18" s="16"/>
      <c r="F18" s="16">
        <v>5.0000000000000001E-3</v>
      </c>
      <c r="G18" s="16"/>
      <c r="H18" s="16"/>
      <c r="I18" s="16"/>
      <c r="J18" s="16"/>
      <c r="K18" s="16"/>
      <c r="L18" s="16"/>
      <c r="M18" s="16"/>
      <c r="N18" s="16">
        <v>5.1999999999999998E-2</v>
      </c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/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/>
    </row>
    <row r="19" spans="1:35" x14ac:dyDescent="0.25">
      <c r="A19" s="135"/>
      <c r="B19" s="21">
        <v>0.19</v>
      </c>
      <c r="C19" s="107" t="s">
        <v>72</v>
      </c>
      <c r="D19" s="16">
        <v>9.4E-2</v>
      </c>
      <c r="E19" s="16">
        <v>6.0000000000000001E-3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>
        <v>5.0000000000000001E-3</v>
      </c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0.372</v>
      </c>
      <c r="E21" s="27">
        <f t="shared" ref="E21:AI21" si="0">SUM(E3:E20)</f>
        <v>0.03</v>
      </c>
      <c r="F21" s="27">
        <f t="shared" si="0"/>
        <v>1.7000000000000001E-2</v>
      </c>
      <c r="G21" s="27">
        <f t="shared" si="0"/>
        <v>1.0999999999999999E-2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7.1999999999999995E-2</v>
      </c>
      <c r="M21" s="27">
        <f t="shared" si="0"/>
        <v>3.4000000000000002E-2</v>
      </c>
      <c r="N21" s="27">
        <f t="shared" si="0"/>
        <v>7.8999999999999987E-2</v>
      </c>
      <c r="O21" s="27">
        <f t="shared" si="0"/>
        <v>0.2</v>
      </c>
      <c r="P21" s="27">
        <f t="shared" si="0"/>
        <v>0.09</v>
      </c>
      <c r="Q21" s="27">
        <f t="shared" si="0"/>
        <v>0.06</v>
      </c>
      <c r="R21" s="27">
        <f t="shared" si="0"/>
        <v>8.0000000000000002E-3</v>
      </c>
      <c r="S21" s="27">
        <f t="shared" si="0"/>
        <v>1</v>
      </c>
      <c r="T21" s="27">
        <f t="shared" si="0"/>
        <v>5.0000000000000001E-3</v>
      </c>
      <c r="U21" s="27">
        <f t="shared" si="0"/>
        <v>5.0000000000000001E-3</v>
      </c>
      <c r="V21" s="27">
        <f t="shared" si="0"/>
        <v>0</v>
      </c>
      <c r="W21" s="27">
        <f t="shared" si="0"/>
        <v>0.112</v>
      </c>
      <c r="X21" s="27">
        <f t="shared" si="0"/>
        <v>0</v>
      </c>
      <c r="Y21" s="27">
        <f t="shared" si="0"/>
        <v>0</v>
      </c>
      <c r="Z21" s="27">
        <f t="shared" si="0"/>
        <v>0</v>
      </c>
      <c r="AA21" s="27">
        <f t="shared" si="0"/>
        <v>1.4E-2</v>
      </c>
      <c r="AB21" s="27">
        <f t="shared" si="0"/>
        <v>0</v>
      </c>
      <c r="AC21" s="27">
        <f t="shared" si="0"/>
        <v>7.0000000000000001E-3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0.372</v>
      </c>
      <c r="E22" s="76">
        <f t="shared" ref="E22:AI22" si="1">E21*$D27</f>
        <v>0.03</v>
      </c>
      <c r="F22" s="76">
        <f t="shared" si="1"/>
        <v>1.7000000000000001E-2</v>
      </c>
      <c r="G22" s="76">
        <f t="shared" si="1"/>
        <v>1.0999999999999999E-2</v>
      </c>
      <c r="H22" s="76">
        <f t="shared" si="1"/>
        <v>0.05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2E-3</v>
      </c>
      <c r="L22" s="76">
        <f t="shared" si="1"/>
        <v>7.1999999999999995E-2</v>
      </c>
      <c r="M22" s="76">
        <f t="shared" si="1"/>
        <v>3.4000000000000002E-2</v>
      </c>
      <c r="N22" s="76">
        <f t="shared" si="1"/>
        <v>7.8999999999999987E-2</v>
      </c>
      <c r="O22" s="76">
        <f t="shared" si="1"/>
        <v>0.2</v>
      </c>
      <c r="P22" s="76">
        <f t="shared" si="1"/>
        <v>0.09</v>
      </c>
      <c r="Q22" s="76">
        <f t="shared" si="1"/>
        <v>0.06</v>
      </c>
      <c r="R22" s="122">
        <f t="shared" si="1"/>
        <v>8.0000000000000002E-3</v>
      </c>
      <c r="S22" s="44">
        <f t="shared" si="1"/>
        <v>1</v>
      </c>
      <c r="T22" s="122">
        <f t="shared" si="1"/>
        <v>5.0000000000000001E-3</v>
      </c>
      <c r="U22" s="122">
        <f t="shared" si="1"/>
        <v>5.0000000000000001E-3</v>
      </c>
      <c r="V22" s="122">
        <f t="shared" si="1"/>
        <v>0</v>
      </c>
      <c r="W22" s="122">
        <f t="shared" si="1"/>
        <v>0.112</v>
      </c>
      <c r="X22" s="122">
        <f t="shared" si="1"/>
        <v>0</v>
      </c>
      <c r="Y22" s="76">
        <f t="shared" si="1"/>
        <v>0</v>
      </c>
      <c r="Z22" s="76">
        <f t="shared" si="1"/>
        <v>0</v>
      </c>
      <c r="AA22" s="122">
        <f t="shared" si="1"/>
        <v>1.4E-2</v>
      </c>
      <c r="AB22" s="76">
        <f t="shared" si="1"/>
        <v>0</v>
      </c>
      <c r="AC22" s="122">
        <f t="shared" si="1"/>
        <v>7.0000000000000001E-3</v>
      </c>
      <c r="AD22" s="122">
        <f t="shared" si="1"/>
        <v>0</v>
      </c>
      <c r="AE22" s="76">
        <f t="shared" si="1"/>
        <v>0</v>
      </c>
      <c r="AF22" s="122">
        <f t="shared" si="1"/>
        <v>0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103.5</v>
      </c>
      <c r="E23" s="30">
        <v>71.8</v>
      </c>
      <c r="F23" s="30">
        <v>937.7</v>
      </c>
      <c r="G23" s="30">
        <v>116</v>
      </c>
      <c r="H23" s="30">
        <v>95.55</v>
      </c>
      <c r="I23" s="30">
        <v>54.68</v>
      </c>
      <c r="J23" s="30">
        <v>64.150000000000006</v>
      </c>
      <c r="K23" s="30">
        <v>305</v>
      </c>
      <c r="L23" s="30">
        <v>42.4</v>
      </c>
      <c r="M23" s="30">
        <v>44.48</v>
      </c>
      <c r="N23" s="30">
        <v>38.979999999999997</v>
      </c>
      <c r="O23" s="30">
        <v>36.9</v>
      </c>
      <c r="P23" s="30">
        <v>529.4</v>
      </c>
      <c r="Q23" s="30">
        <v>43.38</v>
      </c>
      <c r="R23" s="30">
        <v>144.5</v>
      </c>
      <c r="S23" s="30">
        <v>9.65</v>
      </c>
      <c r="T23" s="30">
        <v>554.6</v>
      </c>
      <c r="U23" s="30">
        <v>14.28</v>
      </c>
      <c r="V23" s="30">
        <v>268.7</v>
      </c>
      <c r="W23" s="30">
        <v>146.4</v>
      </c>
      <c r="X23" s="30">
        <v>39.6</v>
      </c>
      <c r="Y23" s="30">
        <v>654.57000000000005</v>
      </c>
      <c r="Z23" s="30">
        <v>70.900000000000006</v>
      </c>
      <c r="AA23" s="30">
        <v>162.1</v>
      </c>
      <c r="AB23" s="30">
        <v>138.16</v>
      </c>
      <c r="AC23" s="30">
        <v>67.5</v>
      </c>
      <c r="AD23" s="101">
        <v>296.33</v>
      </c>
      <c r="AE23" s="3">
        <v>247.5</v>
      </c>
      <c r="AF23" s="3">
        <v>103.53</v>
      </c>
      <c r="AG23" s="3">
        <v>362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38.502000000000002</v>
      </c>
      <c r="E24" s="32">
        <f t="shared" ref="E24:AI24" si="2">E22*E23</f>
        <v>2.1539999999999999</v>
      </c>
      <c r="F24" s="32">
        <f t="shared" si="2"/>
        <v>15.940900000000003</v>
      </c>
      <c r="G24" s="32">
        <f t="shared" si="2"/>
        <v>1.276</v>
      </c>
      <c r="H24" s="32">
        <f t="shared" si="2"/>
        <v>4.7774999999999999</v>
      </c>
      <c r="I24" s="32">
        <f t="shared" si="2"/>
        <v>2.0231599999999998</v>
      </c>
      <c r="J24" s="32">
        <f t="shared" si="2"/>
        <v>1.7962000000000002</v>
      </c>
      <c r="K24" s="32">
        <f t="shared" si="2"/>
        <v>0.61</v>
      </c>
      <c r="L24" s="32">
        <f t="shared" si="2"/>
        <v>3.0527999999999995</v>
      </c>
      <c r="M24" s="32">
        <f t="shared" si="2"/>
        <v>1.5123200000000001</v>
      </c>
      <c r="N24" s="32">
        <f t="shared" si="2"/>
        <v>3.0794199999999994</v>
      </c>
      <c r="O24" s="32">
        <f t="shared" si="2"/>
        <v>7.38</v>
      </c>
      <c r="P24" s="32">
        <f t="shared" si="2"/>
        <v>47.645999999999994</v>
      </c>
      <c r="Q24" s="32">
        <f t="shared" si="2"/>
        <v>2.6028000000000002</v>
      </c>
      <c r="R24" s="32">
        <f t="shared" si="2"/>
        <v>1.1559999999999999</v>
      </c>
      <c r="S24" s="32">
        <f t="shared" si="2"/>
        <v>9.65</v>
      </c>
      <c r="T24" s="32">
        <f t="shared" si="2"/>
        <v>2.7730000000000001</v>
      </c>
      <c r="U24" s="32">
        <f t="shared" si="2"/>
        <v>7.1400000000000005E-2</v>
      </c>
      <c r="V24" s="32">
        <f t="shared" si="2"/>
        <v>0</v>
      </c>
      <c r="W24" s="32">
        <f t="shared" si="2"/>
        <v>16.396800000000002</v>
      </c>
      <c r="X24" s="32">
        <f t="shared" si="2"/>
        <v>0</v>
      </c>
      <c r="Y24" s="32">
        <f t="shared" si="2"/>
        <v>0</v>
      </c>
      <c r="Z24" s="32">
        <f t="shared" si="2"/>
        <v>0</v>
      </c>
      <c r="AA24" s="32">
        <f t="shared" si="2"/>
        <v>2.2694000000000001</v>
      </c>
      <c r="AB24" s="32">
        <f t="shared" si="2"/>
        <v>0</v>
      </c>
      <c r="AC24" s="32">
        <f t="shared" si="2"/>
        <v>0.47250000000000003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28">
        <f>SUM(D24:AI24)</f>
        <v>165.14220000000003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29">
        <f>D25/D27</f>
        <v>165.14220000000003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134" t="s">
        <v>0</v>
      </c>
      <c r="AB27" s="134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27"/>
      <c r="AE28" s="127"/>
      <c r="AF28" s="127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11:A17"/>
    <mergeCell ref="A1:A2"/>
    <mergeCell ref="C1:C2"/>
    <mergeCell ref="D1:AI1"/>
    <mergeCell ref="A3:A7"/>
    <mergeCell ref="A8:A10"/>
    <mergeCell ref="AD28:AF28"/>
    <mergeCell ref="A18:A20"/>
    <mergeCell ref="D25:E25"/>
    <mergeCell ref="D26:E26"/>
    <mergeCell ref="O27:P27"/>
    <mergeCell ref="R27:V27"/>
    <mergeCell ref="AA27:A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ДС1</cp:lastModifiedBy>
  <cp:lastPrinted>2025-04-25T06:51:20Z</cp:lastPrinted>
  <dcterms:created xsi:type="dcterms:W3CDTF">2014-07-11T13:42:12Z</dcterms:created>
  <dcterms:modified xsi:type="dcterms:W3CDTF">2025-04-25T06:56:31Z</dcterms:modified>
</cp:coreProperties>
</file>