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 activeTab="5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<sst xmlns="http://schemas.openxmlformats.org/spreadsheetml/2006/main" count="430" uniqueCount="80">
  <si>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</si>
  <si>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</si>
  <si>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</si>
  <si>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</si>
  <si>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</si>
  <si>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</si>
  <si>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</si>
  <si>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</si>
  <si>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</si>
  <si>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</si>
  <si>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</si>
  <si>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</si>
  <si>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</si>
  <si>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</si>
  <si>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</si>
  <si>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</si>
  <si>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</si>
  <si>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</si>
  <si>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</si>
  <si>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</si>
  <si>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</si>
  <si>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</si>
  <si>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</si>
  <si>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</si>
  <si>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</si>
  <si>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</si>
  <si>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</si>
  <si>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</si>
  <si>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</si>
  <si>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</si>
  <si>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</si>
  <si>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</si>
  <si>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</si>
  <si>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</si>
  <si>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</si>
  <si>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</si>
  <si>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</si>
  <si>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</si>
  <si>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</si>
  <si>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</si>
  <si>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</si>
  <si>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</si>
  <si>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</si>
  <si>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</si>
  <si>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</si>
  <si>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</si>
  <si>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</si>
  <si>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</si>
  <si>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</si>
  <si>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</si>
  <si>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</si>
  <si>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</si>
  <si>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</si>
  <si>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</si>
  <si>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</si>
  <si>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</si>
  <si>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</si>
  <si>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</si>
  <si>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</si>
  <si>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</si>
  <si>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вермиш</t>
  </si>
  <si>
    <t>компот из сухофр</t>
  </si>
  <si>
    <t>лим кт</t>
  </si>
  <si>
    <t>кефир</t>
  </si>
  <si>
    <t>крекер</t>
  </si>
  <si>
    <t>перлов</t>
  </si>
  <si>
    <t>рожки</t>
  </si>
  <si>
    <t>каша геркул мол</t>
  </si>
  <si>
    <t>какао с молоком</t>
  </si>
  <si>
    <t>икра свекольная</t>
  </si>
  <si>
    <t>суп картоф с верм</t>
  </si>
  <si>
    <t>капуста туш с мяс</t>
  </si>
  <si>
    <t>омлет с морковью</t>
  </si>
  <si>
    <t>чай с молоком</t>
  </si>
  <si>
    <t>геркул</t>
  </si>
  <si>
    <t>какао</t>
  </si>
  <si>
    <t>какао с молом</t>
  </si>
  <si>
    <t>суп картоф с вер</t>
  </si>
  <si>
    <t>суп картоф с вермиш</t>
  </si>
  <si>
    <t>чапй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</si>
</sst>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80" zoomScaleNormal="80" zoomScaleSheetLayoutView="80" workbookViewId="0">
      <selection activeCell="Q20" sqref="Q20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60</v>
      </c>
      <c r="AF2" s="104" t="s">
        <v>66</v>
      </c>
      <c r="AG2" s="104" t="s">
        <v>65</v>
      </c>
      <c r="AH2" s="104" t="s">
        <v>52</v>
      </c>
      <c r="AI2" s="104" t="s">
        <v>56</v>
      </c>
      <c r="AJ2" s="104" t="s">
        <v>62</v>
      </c>
    </row>
    <row r="3" spans="1:36" ht="15" customHeight="1" x14ac:dyDescent="0.25">
      <c r="A3" s="148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48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45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45"/>
      <c r="B12" s="22">
        <v>0.18</v>
      </c>
      <c r="C12" s="125" t="s">
        <v>78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ht="15" customHeight="1" x14ac:dyDescent="0.25">
      <c r="A13" s="145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1.7999999999999999E-2</v>
      </c>
      <c r="O13" s="17">
        <v>0.2</v>
      </c>
      <c r="P13" s="17">
        <v>0.12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45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45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5.1999999999999998E-2</v>
      </c>
      <c r="O18" s="17"/>
      <c r="P18" s="17"/>
      <c r="Q18" s="17"/>
      <c r="R18" s="17"/>
      <c r="S18" s="53">
        <v>1.5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45"/>
      <c r="B19" s="22">
        <v>0.19</v>
      </c>
      <c r="C19" s="125" t="s">
        <v>79</v>
      </c>
      <c r="D19" s="17">
        <v>9.6000000000000002E-2</v>
      </c>
      <c r="E19" s="17">
        <v>7.0000000000000001E-3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5.0000000000000001E-4</v>
      </c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0.374</v>
      </c>
      <c r="E21" s="29">
        <f t="shared" ref="E21:AJ21" si="0">SUM(E3:E20)</f>
        <v>3.1E-2</v>
      </c>
      <c r="F21" s="29">
        <f t="shared" si="0"/>
        <v>1.7000000000000001E-2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7.1999999999999995E-2</v>
      </c>
      <c r="M21" s="29">
        <f t="shared" si="0"/>
        <v>3.4000000000000002E-2</v>
      </c>
      <c r="N21" s="29">
        <f t="shared" si="0"/>
        <v>7.8999999999999987E-2</v>
      </c>
      <c r="O21" s="29">
        <f t="shared" si="0"/>
        <v>0.2</v>
      </c>
      <c r="P21" s="29">
        <f t="shared" si="0"/>
        <v>0.12</v>
      </c>
      <c r="Q21" s="29">
        <f t="shared" si="0"/>
        <v>0.06</v>
      </c>
      <c r="R21" s="29">
        <f t="shared" si="0"/>
        <v>8.0000000000000002E-3</v>
      </c>
      <c r="S21" s="29">
        <f t="shared" si="0"/>
        <v>1.5</v>
      </c>
      <c r="T21" s="29">
        <f t="shared" si="0"/>
        <v>5.0000000000000001E-4</v>
      </c>
      <c r="U21" s="29">
        <f t="shared" si="0"/>
        <v>5.0000000000000001E-3</v>
      </c>
      <c r="V21" s="29">
        <f t="shared" si="0"/>
        <v>0</v>
      </c>
      <c r="W21" s="29">
        <f t="shared" si="0"/>
        <v>7.4999999999999997E-2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0</v>
      </c>
      <c r="AB21" s="29">
        <f t="shared" si="0"/>
        <v>1.4E-2</v>
      </c>
      <c r="AC21" s="29">
        <f t="shared" si="0"/>
        <v>0</v>
      </c>
      <c r="AD21" s="29">
        <f t="shared" si="0"/>
        <v>0</v>
      </c>
      <c r="AE21" s="29">
        <f t="shared" si="0"/>
        <v>7.0000000000000001E-3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27.302</v>
      </c>
      <c r="E22" s="81">
        <f>E21*$D27</f>
        <v>2.2629999999999999</v>
      </c>
      <c r="F22" s="81">
        <f>F21*$D27</f>
        <v>1.2410000000000001</v>
      </c>
      <c r="G22" s="81">
        <f t="shared" ref="G22:U22" si="1">G21*$D27</f>
        <v>0.80299999999999994</v>
      </c>
      <c r="H22" s="81">
        <f>H21*$D27</f>
        <v>3.6500000000000004</v>
      </c>
      <c r="I22" s="81">
        <f>I21*$D27</f>
        <v>2.7010000000000001</v>
      </c>
      <c r="J22" s="81">
        <f>J21*$D27</f>
        <v>2.044</v>
      </c>
      <c r="K22" s="81">
        <f>K21*$D27</f>
        <v>0.14599999999999999</v>
      </c>
      <c r="L22" s="81">
        <f t="shared" si="1"/>
        <v>5.2559999999999993</v>
      </c>
      <c r="M22" s="81">
        <f t="shared" si="1"/>
        <v>2.4820000000000002</v>
      </c>
      <c r="N22" s="81">
        <f t="shared" si="1"/>
        <v>5.7669999999999995</v>
      </c>
      <c r="O22" s="81">
        <f t="shared" si="1"/>
        <v>14.600000000000001</v>
      </c>
      <c r="P22" s="81">
        <f>P21*$D27</f>
        <v>8.76</v>
      </c>
      <c r="Q22" s="81">
        <f t="shared" si="1"/>
        <v>4.38</v>
      </c>
      <c r="R22" s="81">
        <f t="shared" si="1"/>
        <v>0.58399999999999996</v>
      </c>
      <c r="S22" s="49">
        <f>S21*$D27</f>
        <v>109.5</v>
      </c>
      <c r="T22" s="16">
        <f t="shared" si="1"/>
        <v>3.6499999999999998E-2</v>
      </c>
      <c r="U22" s="16">
        <f t="shared" si="1"/>
        <v>0.36499999999999999</v>
      </c>
      <c r="V22" s="81">
        <f>V21*$D27</f>
        <v>0</v>
      </c>
      <c r="W22" s="81">
        <f>W21*$D27</f>
        <v>5.4749999999999996</v>
      </c>
      <c r="X22" s="16"/>
      <c r="Y22" s="81">
        <f>Y21*D27</f>
        <v>0</v>
      </c>
      <c r="Z22" s="81">
        <f>Z21*D27</f>
        <v>0</v>
      </c>
      <c r="AA22" s="81">
        <f>AA21*$D27</f>
        <v>0</v>
      </c>
      <c r="AB22" s="81">
        <f t="shared" ref="AB22:AE22" si="2">AB21*$D27</f>
        <v>1.022</v>
      </c>
      <c r="AC22" s="81">
        <f t="shared" si="2"/>
        <v>0</v>
      </c>
      <c r="AD22" s="81">
        <f t="shared" si="2"/>
        <v>0</v>
      </c>
      <c r="AE22" s="81">
        <f t="shared" si="2"/>
        <v>0.51100000000000001</v>
      </c>
      <c r="AF22" s="122"/>
      <c r="AG22" s="118"/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59.4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59.3</v>
      </c>
      <c r="AF23" s="3">
        <v>60.2</v>
      </c>
      <c r="AG23" s="3">
        <v>32.29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1888.2063199999998</v>
      </c>
      <c r="E24" s="35">
        <f t="shared" ref="E24:AJ24" si="4">E22*E23</f>
        <v>156.59960000000001</v>
      </c>
      <c r="F24" s="35">
        <f t="shared" si="4"/>
        <v>837.30270000000007</v>
      </c>
      <c r="G24" s="35">
        <f t="shared" si="4"/>
        <v>91.381399999999985</v>
      </c>
      <c r="H24" s="35">
        <f t="shared" si="4"/>
        <v>326.67500000000001</v>
      </c>
      <c r="I24" s="35">
        <f t="shared" si="4"/>
        <v>140.18190000000001</v>
      </c>
      <c r="J24" s="35">
        <f t="shared" si="4"/>
        <v>121.4136</v>
      </c>
      <c r="K24" s="35">
        <f t="shared" si="4"/>
        <v>39.040399999999991</v>
      </c>
      <c r="L24" s="35">
        <f t="shared" si="4"/>
        <v>106.17119999999998</v>
      </c>
      <c r="M24" s="35">
        <f t="shared" si="4"/>
        <v>84.388000000000005</v>
      </c>
      <c r="N24" s="35">
        <f t="shared" si="4"/>
        <v>180.50709999999998</v>
      </c>
      <c r="O24" s="35">
        <f t="shared" si="4"/>
        <v>500.78000000000003</v>
      </c>
      <c r="P24" s="35">
        <f t="shared" si="4"/>
        <v>4286.268</v>
      </c>
      <c r="Q24" s="35">
        <f t="shared" si="4"/>
        <v>132.27599999999998</v>
      </c>
      <c r="R24" s="35">
        <f t="shared" si="4"/>
        <v>82.402399999999986</v>
      </c>
      <c r="S24" s="35">
        <f t="shared" si="4"/>
        <v>1281.1499999999999</v>
      </c>
      <c r="T24" s="35">
        <f t="shared" si="4"/>
        <v>19.91075</v>
      </c>
      <c r="U24" s="35">
        <f t="shared" si="4"/>
        <v>4.8544999999999998</v>
      </c>
      <c r="V24" s="35">
        <f t="shared" si="4"/>
        <v>0</v>
      </c>
      <c r="W24" s="35">
        <f t="shared" si="4"/>
        <v>573.23249999999996</v>
      </c>
      <c r="X24" s="35">
        <f t="shared" si="4"/>
        <v>0</v>
      </c>
      <c r="Y24" s="35">
        <f t="shared" si="4"/>
        <v>0</v>
      </c>
      <c r="Z24" s="35">
        <f t="shared" si="4"/>
        <v>0</v>
      </c>
      <c r="AA24" s="35">
        <f t="shared" si="4"/>
        <v>0</v>
      </c>
      <c r="AB24" s="35">
        <f t="shared" si="4"/>
        <v>156.87700000000001</v>
      </c>
      <c r="AC24" s="35">
        <f t="shared" si="4"/>
        <v>0</v>
      </c>
      <c r="AD24" s="35">
        <f t="shared" si="4"/>
        <v>0</v>
      </c>
      <c r="AE24" s="35">
        <f t="shared" si="4"/>
        <v>30.302299999999999</v>
      </c>
      <c r="AF24" s="35">
        <f t="shared" si="4"/>
        <v>0</v>
      </c>
      <c r="AG24" s="35">
        <f t="shared" si="4"/>
        <v>0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50">
        <f>SUM(D24:AJ24)</f>
        <v>11039.920669999998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51">
        <f>D25/D27</f>
        <v>151.23178999999996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73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9"/>
      <c r="AF28" s="149"/>
      <c r="AG28" s="149"/>
      <c r="AH28" s="9"/>
      <c r="AI28" s="54"/>
    </row>
  </sheetData>
  <mergeCells count="13">
    <mergeCell ref="AE28:AG28"/>
    <mergeCell ref="D25:E25"/>
    <mergeCell ref="D26:E26"/>
    <mergeCell ref="D1:AJ1"/>
    <mergeCell ref="O27:P27"/>
    <mergeCell ref="R27:V27"/>
    <mergeCell ref="AB27:AC27"/>
    <mergeCell ref="A18:A20"/>
    <mergeCell ref="C1:C2"/>
    <mergeCell ref="A1:A2"/>
    <mergeCell ref="A3:A7"/>
    <mergeCell ref="A8:A10"/>
    <mergeCell ref="A11:A1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89" zoomScaleNormal="89" workbookViewId="0">
      <selection activeCell="Q20" sqref="Q20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36" ht="43.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74</v>
      </c>
      <c r="K2" s="68" t="s">
        <v>75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60</v>
      </c>
      <c r="AE2" s="113" t="s">
        <v>66</v>
      </c>
      <c r="AF2" s="104" t="s">
        <v>63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67" t="s">
        <v>54</v>
      </c>
      <c r="B3" s="60">
        <v>0.13</v>
      </c>
      <c r="C3" s="126" t="s">
        <v>67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68"/>
      <c r="B4" s="60">
        <v>0.15</v>
      </c>
      <c r="C4" s="126" t="s">
        <v>68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69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7.0999999999999994E-2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78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73"/>
      <c r="T12" s="76"/>
      <c r="U12" s="79">
        <v>5.0000000000000001E-3</v>
      </c>
      <c r="V12" s="17"/>
      <c r="W12" s="17"/>
      <c r="X12" s="17"/>
      <c r="Y12" s="17"/>
      <c r="Z12" s="17"/>
      <c r="AA12" s="17"/>
      <c r="AB12" s="17"/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71</v>
      </c>
      <c r="D13" s="17"/>
      <c r="E13" s="17"/>
      <c r="F13" s="17">
        <v>2E-3</v>
      </c>
      <c r="G13" s="17">
        <v>2E-3</v>
      </c>
      <c r="H13" s="17"/>
      <c r="I13" s="17"/>
      <c r="J13" s="17"/>
      <c r="K13" s="17"/>
      <c r="L13" s="17"/>
      <c r="M13" s="17">
        <v>8.0000000000000002E-3</v>
      </c>
      <c r="N13" s="17">
        <v>1.7999999999999999E-2</v>
      </c>
      <c r="O13" s="17">
        <v>0.13</v>
      </c>
      <c r="P13" s="17">
        <v>7.1999999999999995E-2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0.13</v>
      </c>
      <c r="C18" s="126" t="s">
        <v>72</v>
      </c>
      <c r="D18" s="17">
        <v>4.2000000000000003E-2</v>
      </c>
      <c r="E18" s="17"/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>
        <v>4.2000000000000003E-2</v>
      </c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73</v>
      </c>
      <c r="D19" s="17">
        <v>7.3999999999999996E-2</v>
      </c>
      <c r="E19" s="17">
        <v>5.0000000000000001E-3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>
        <v>5.0000000000000001E-3</v>
      </c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0.26800000000000002</v>
      </c>
      <c r="E21" s="105">
        <f t="shared" ref="E21:AJ21" si="0">SUM(E3:E20)</f>
        <v>2.2000000000000002E-2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7.1999999999999995E-2</v>
      </c>
      <c r="M21" s="105">
        <f t="shared" si="0"/>
        <v>2.5000000000000001E-2</v>
      </c>
      <c r="N21" s="105">
        <f t="shared" si="0"/>
        <v>6.9000000000000006E-2</v>
      </c>
      <c r="O21" s="105">
        <f t="shared" si="0"/>
        <v>0.13</v>
      </c>
      <c r="P21" s="105">
        <f t="shared" si="0"/>
        <v>7.1999999999999995E-2</v>
      </c>
      <c r="Q21" s="105">
        <f t="shared" si="0"/>
        <v>0.04</v>
      </c>
      <c r="R21" s="105">
        <f t="shared" si="0"/>
        <v>6.0000000000000001E-3</v>
      </c>
      <c r="S21" s="105">
        <f t="shared" si="0"/>
        <v>1</v>
      </c>
      <c r="T21" s="105">
        <f t="shared" si="0"/>
        <v>5.0000000000000001E-3</v>
      </c>
      <c r="U21" s="105">
        <f t="shared" si="0"/>
        <v>5.0000000000000001E-3</v>
      </c>
      <c r="V21" s="105">
        <f t="shared" si="0"/>
        <v>0</v>
      </c>
      <c r="W21" s="105">
        <f t="shared" si="0"/>
        <v>7.0999999999999994E-2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0.01</v>
      </c>
      <c r="AC21" s="105">
        <f t="shared" si="0"/>
        <v>0</v>
      </c>
      <c r="AD21" s="105">
        <f t="shared" si="0"/>
        <v>7.0000000000000001E-3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0.26800000000000002</v>
      </c>
      <c r="E22" s="106">
        <f>E21*$D27</f>
        <v>2.2000000000000002E-2</v>
      </c>
      <c r="F22" s="106">
        <f>F21*$D27</f>
        <v>1.3000000000000001E-2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7.1999999999999995E-2</v>
      </c>
      <c r="M22" s="106">
        <f t="shared" si="1"/>
        <v>2.5000000000000001E-2</v>
      </c>
      <c r="N22" s="106">
        <f t="shared" si="1"/>
        <v>6.9000000000000006E-2</v>
      </c>
      <c r="O22" s="106">
        <f t="shared" si="1"/>
        <v>0.13</v>
      </c>
      <c r="P22" s="106">
        <f>P21*$D27</f>
        <v>7.1999999999999995E-2</v>
      </c>
      <c r="Q22" s="106">
        <f t="shared" si="1"/>
        <v>0.04</v>
      </c>
      <c r="R22" s="106">
        <f>R21*$D27</f>
        <v>6.0000000000000001E-3</v>
      </c>
      <c r="S22" s="108">
        <f>S21*$D27</f>
        <v>1</v>
      </c>
      <c r="T22" s="109">
        <f>T21*$D27</f>
        <v>5.0000000000000001E-3</v>
      </c>
      <c r="U22" s="138">
        <f>U21*D27</f>
        <v>5.0000000000000001E-3</v>
      </c>
      <c r="V22" s="110">
        <f t="shared" ref="V22:AJ22" si="2">V21*$D27</f>
        <v>0</v>
      </c>
      <c r="W22" s="106">
        <f t="shared" si="2"/>
        <v>7.0999999999999994E-2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0.01</v>
      </c>
      <c r="AC22" s="106">
        <f t="shared" si="2"/>
        <v>0</v>
      </c>
      <c r="AD22" s="106">
        <f t="shared" si="2"/>
        <v>7.0000000000000001E-3</v>
      </c>
      <c r="AE22" s="106">
        <f t="shared" si="2"/>
        <v>0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59.4</v>
      </c>
      <c r="K23" s="71">
        <v>267.39999999999998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59.3</v>
      </c>
      <c r="AE23" s="117">
        <v>58</v>
      </c>
      <c r="AF23" s="112">
        <v>73.7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18.45448</v>
      </c>
      <c r="E24" s="111">
        <f t="shared" ref="E24:AJ24" si="3">E22*E23</f>
        <v>1.5224000000000002</v>
      </c>
      <c r="F24" s="111">
        <f t="shared" si="3"/>
        <v>8.7711000000000006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1.1879999999999999</v>
      </c>
      <c r="K24" s="111">
        <f t="shared" si="3"/>
        <v>0.53479999999999994</v>
      </c>
      <c r="L24" s="111">
        <f t="shared" si="3"/>
        <v>1.5479999999999998</v>
      </c>
      <c r="M24" s="111">
        <f t="shared" si="3"/>
        <v>0.85000000000000009</v>
      </c>
      <c r="N24" s="111">
        <f t="shared" si="3"/>
        <v>2.0907</v>
      </c>
      <c r="O24" s="111">
        <f t="shared" si="3"/>
        <v>3.6919999999999997</v>
      </c>
      <c r="P24" s="111">
        <f t="shared" si="3"/>
        <v>35.229599999999998</v>
      </c>
      <c r="Q24" s="111">
        <f t="shared" si="3"/>
        <v>1.1599999999999999</v>
      </c>
      <c r="R24" s="111">
        <f t="shared" si="3"/>
        <v>0.85199999999999998</v>
      </c>
      <c r="S24" s="111">
        <f t="shared" si="3"/>
        <v>11.7</v>
      </c>
      <c r="T24" s="111">
        <f t="shared" si="3"/>
        <v>2.7560000000000002</v>
      </c>
      <c r="U24" s="111">
        <f t="shared" si="3"/>
        <v>6.3E-2</v>
      </c>
      <c r="V24" s="111">
        <f t="shared" si="3"/>
        <v>0</v>
      </c>
      <c r="W24" s="111">
        <f t="shared" si="3"/>
        <v>7.1638999999999999</v>
      </c>
      <c r="X24" s="111">
        <f t="shared" si="3"/>
        <v>0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1.5330000000000001</v>
      </c>
      <c r="AC24" s="111">
        <f t="shared" si="3"/>
        <v>0</v>
      </c>
      <c r="AD24" s="111">
        <f t="shared" si="3"/>
        <v>0.41509999999999997</v>
      </c>
      <c r="AE24" s="111">
        <f t="shared" si="3"/>
        <v>0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70">
        <f>SUM(D24:AJ24)</f>
        <v>105.56908000000001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71">
        <f>D25/D27</f>
        <v>105.56908000000001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  <mergeCell ref="A11:A17"/>
    <mergeCell ref="A1:A2"/>
    <mergeCell ref="B1:B2"/>
    <mergeCell ref="C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Q20" sqref="Q20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38.25" customHeight="1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60</v>
      </c>
      <c r="AF2" s="136" t="s">
        <v>66</v>
      </c>
      <c r="AG2" s="136" t="s">
        <v>63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48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48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45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45"/>
      <c r="B12" s="22">
        <v>0.18</v>
      </c>
      <c r="C12" s="125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x14ac:dyDescent="0.25">
      <c r="A13" s="145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</v>
      </c>
      <c r="P13" s="17">
        <v>0.09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45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45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5.1999999999999998E-2</v>
      </c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45"/>
      <c r="B19" s="22">
        <v>0.19</v>
      </c>
      <c r="C19" s="125" t="s">
        <v>73</v>
      </c>
      <c r="D19" s="17">
        <v>9.4E-2</v>
      </c>
      <c r="E19" s="17">
        <v>6.0000000000000001E-3</v>
      </c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5.0000000000000001E-3</v>
      </c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0.372</v>
      </c>
      <c r="E21" s="129">
        <f t="shared" ref="E21:AJ21" si="0">SUM(E3:E20)</f>
        <v>0.03</v>
      </c>
      <c r="F21" s="129">
        <f t="shared" si="0"/>
        <v>1.7000000000000001E-2</v>
      </c>
      <c r="G21" s="129">
        <f t="shared" si="0"/>
        <v>1.0999999999999999E-2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7.1999999999999995E-2</v>
      </c>
      <c r="M21" s="129">
        <f t="shared" si="0"/>
        <v>3.4000000000000002E-2</v>
      </c>
      <c r="N21" s="129">
        <f t="shared" si="0"/>
        <v>8.0999999999999989E-2</v>
      </c>
      <c r="O21" s="129">
        <f t="shared" si="0"/>
        <v>0.2</v>
      </c>
      <c r="P21" s="129">
        <f t="shared" si="0"/>
        <v>0.09</v>
      </c>
      <c r="Q21" s="129">
        <f t="shared" si="0"/>
        <v>0.06</v>
      </c>
      <c r="R21" s="129">
        <f t="shared" si="0"/>
        <v>8.0000000000000002E-3</v>
      </c>
      <c r="S21" s="129">
        <f t="shared" si="0"/>
        <v>1</v>
      </c>
      <c r="T21" s="129">
        <f t="shared" si="0"/>
        <v>5.0000000000000001E-3</v>
      </c>
      <c r="U21" s="129">
        <f t="shared" si="0"/>
        <v>5.0000000000000001E-3</v>
      </c>
      <c r="V21" s="129">
        <f t="shared" si="0"/>
        <v>0</v>
      </c>
      <c r="W21" s="129">
        <f t="shared" si="0"/>
        <v>7.4999999999999997E-2</v>
      </c>
      <c r="X21" s="129">
        <f t="shared" si="0"/>
        <v>0</v>
      </c>
      <c r="Y21" s="129">
        <f t="shared" si="0"/>
        <v>0</v>
      </c>
      <c r="Z21" s="129">
        <f t="shared" si="0"/>
        <v>0</v>
      </c>
      <c r="AA21" s="129">
        <f t="shared" si="0"/>
        <v>0</v>
      </c>
      <c r="AB21" s="129">
        <f t="shared" si="0"/>
        <v>1.4E-2</v>
      </c>
      <c r="AC21" s="129">
        <f t="shared" si="0"/>
        <v>0</v>
      </c>
      <c r="AD21" s="129">
        <f t="shared" si="0"/>
        <v>0</v>
      </c>
      <c r="AE21" s="129">
        <f t="shared" si="0"/>
        <v>7.0000000000000001E-3</v>
      </c>
      <c r="AF21" s="129">
        <f t="shared" si="0"/>
        <v>0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0.372</v>
      </c>
      <c r="E22" s="131">
        <f>E21*$D27</f>
        <v>0.03</v>
      </c>
      <c r="F22" s="131">
        <f>F21*$D27</f>
        <v>1.7000000000000001E-2</v>
      </c>
      <c r="G22" s="137">
        <f t="shared" ref="G22:U22" si="1">G21*$D27</f>
        <v>1.0999999999999999E-2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7.1999999999999995E-2</v>
      </c>
      <c r="M22" s="131">
        <f t="shared" si="1"/>
        <v>3.4000000000000002E-2</v>
      </c>
      <c r="N22" s="131">
        <f t="shared" si="1"/>
        <v>8.0999999999999989E-2</v>
      </c>
      <c r="O22" s="131">
        <f t="shared" si="1"/>
        <v>0.2</v>
      </c>
      <c r="P22" s="131">
        <f>P21*$D27</f>
        <v>0.09</v>
      </c>
      <c r="Q22" s="131">
        <f t="shared" si="1"/>
        <v>0.06</v>
      </c>
      <c r="R22" s="131">
        <f t="shared" si="1"/>
        <v>8.0000000000000002E-3</v>
      </c>
      <c r="S22" s="132">
        <f>S21*$D27</f>
        <v>1</v>
      </c>
      <c r="T22" s="133">
        <f t="shared" si="1"/>
        <v>5.0000000000000001E-3</v>
      </c>
      <c r="U22" s="133">
        <f t="shared" si="1"/>
        <v>5.0000000000000001E-3</v>
      </c>
      <c r="V22" s="137">
        <f>V21*$D27</f>
        <v>0</v>
      </c>
      <c r="W22" s="131">
        <f>W21*$D27</f>
        <v>7.4999999999999997E-2</v>
      </c>
      <c r="X22" s="133"/>
      <c r="Y22" s="137">
        <f>Y21*$D27</f>
        <v>0</v>
      </c>
      <c r="Z22" s="131">
        <f>Z21*D27</f>
        <v>0</v>
      </c>
      <c r="AA22" s="131">
        <f>AA21*$D27</f>
        <v>0</v>
      </c>
      <c r="AB22" s="131">
        <f t="shared" ref="AB22:AJ22" si="2">AB21*$D27</f>
        <v>1.4E-2</v>
      </c>
      <c r="AC22" s="131">
        <f t="shared" si="2"/>
        <v>0</v>
      </c>
      <c r="AD22" s="131">
        <f t="shared" si="2"/>
        <v>0</v>
      </c>
      <c r="AE22" s="131">
        <f t="shared" si="2"/>
        <v>7.0000000000000001E-3</v>
      </c>
      <c r="AF22" s="131">
        <f t="shared" si="2"/>
        <v>0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59.4</v>
      </c>
      <c r="K23" s="134">
        <v>267.39999999999998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59.3</v>
      </c>
      <c r="AF23" s="60">
        <v>58</v>
      </c>
      <c r="AG23" s="60">
        <v>73.69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25.615919999999999</v>
      </c>
      <c r="E24" s="135">
        <f t="shared" ref="E24:AJ24" si="3">E22*E23</f>
        <v>2.0760000000000001</v>
      </c>
      <c r="F24" s="135">
        <f t="shared" si="3"/>
        <v>11.469900000000001</v>
      </c>
      <c r="G24" s="135">
        <f t="shared" si="3"/>
        <v>1.2484999999999999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1.6632</v>
      </c>
      <c r="K24" s="135">
        <f t="shared" si="3"/>
        <v>0.53479999999999994</v>
      </c>
      <c r="L24" s="135">
        <f t="shared" si="3"/>
        <v>1.5479999999999998</v>
      </c>
      <c r="M24" s="135">
        <f t="shared" si="3"/>
        <v>1.1560000000000001</v>
      </c>
      <c r="N24" s="135">
        <f t="shared" si="3"/>
        <v>2.4542999999999999</v>
      </c>
      <c r="O24" s="135">
        <f t="shared" si="3"/>
        <v>5.68</v>
      </c>
      <c r="P24" s="135">
        <f t="shared" si="3"/>
        <v>44.036999999999999</v>
      </c>
      <c r="Q24" s="135">
        <f t="shared" si="3"/>
        <v>1.74</v>
      </c>
      <c r="R24" s="135">
        <f t="shared" si="3"/>
        <v>1.1368</v>
      </c>
      <c r="S24" s="135">
        <f t="shared" si="3"/>
        <v>11.7</v>
      </c>
      <c r="T24" s="135">
        <f t="shared" si="3"/>
        <v>2.7560000000000002</v>
      </c>
      <c r="U24" s="135">
        <f t="shared" si="3"/>
        <v>6.3E-2</v>
      </c>
      <c r="V24" s="135">
        <f t="shared" si="3"/>
        <v>0</v>
      </c>
      <c r="W24" s="135">
        <f t="shared" si="3"/>
        <v>7.5674999999999999</v>
      </c>
      <c r="X24" s="135">
        <f t="shared" si="3"/>
        <v>0</v>
      </c>
      <c r="Y24" s="135">
        <f t="shared" si="3"/>
        <v>0</v>
      </c>
      <c r="Z24" s="135">
        <f t="shared" si="3"/>
        <v>0</v>
      </c>
      <c r="AA24" s="135">
        <f t="shared" si="3"/>
        <v>0</v>
      </c>
      <c r="AB24" s="135">
        <f t="shared" si="3"/>
        <v>2.1462000000000003</v>
      </c>
      <c r="AC24" s="135">
        <f t="shared" si="3"/>
        <v>0</v>
      </c>
      <c r="AD24" s="135">
        <f t="shared" si="3"/>
        <v>0</v>
      </c>
      <c r="AE24" s="135">
        <f t="shared" si="3"/>
        <v>0.41509999999999997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50">
        <f>SUM(D24:AJ24)</f>
        <v>131.40351999999999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51">
        <f>D25/D27</f>
        <v>131.40351999999999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9"/>
      <c r="AF28" s="149"/>
      <c r="AG28" s="149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E28:AG28"/>
    <mergeCell ref="A18:A20"/>
    <mergeCell ref="D25:E25"/>
    <mergeCell ref="D26:E26"/>
    <mergeCell ref="O27:P27"/>
    <mergeCell ref="R27:V27"/>
    <mergeCell ref="AB27:AC27"/>
    <mergeCell ref="A11:A17"/>
    <mergeCell ref="A1:A2"/>
    <mergeCell ref="C1:C2"/>
    <mergeCell ref="D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Q20" sqref="Q20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67" ht="44.2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74</v>
      </c>
      <c r="K2" s="68" t="s">
        <v>75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60</v>
      </c>
      <c r="AE2" s="113" t="s">
        <v>66</v>
      </c>
      <c r="AF2" s="104" t="s">
        <v>63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67" t="s">
        <v>54</v>
      </c>
      <c r="B3" s="60">
        <v>0.13</v>
      </c>
      <c r="C3" t="s">
        <v>67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68"/>
      <c r="B4" s="60">
        <v>0.15</v>
      </c>
      <c r="C4" s="126" t="s">
        <v>68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69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7.0999999999999994E-2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78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73"/>
      <c r="T12" s="76"/>
      <c r="U12" s="79">
        <v>2E-3</v>
      </c>
      <c r="V12" s="17"/>
      <c r="W12" s="17"/>
      <c r="X12" s="17"/>
      <c r="Y12" s="17"/>
      <c r="Z12" s="17"/>
      <c r="AA12" s="17"/>
      <c r="AB12" s="17"/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71</v>
      </c>
      <c r="D13" s="17"/>
      <c r="E13" s="17"/>
      <c r="F13" s="17">
        <v>2E-3</v>
      </c>
      <c r="G13" s="17">
        <v>2E-3</v>
      </c>
      <c r="H13" s="17"/>
      <c r="I13" s="17"/>
      <c r="J13" s="17"/>
      <c r="K13" s="17"/>
      <c r="L13" s="17"/>
      <c r="M13" s="17">
        <v>8.0000000000000002E-3</v>
      </c>
      <c r="N13" s="17">
        <v>1.7999999999999999E-2</v>
      </c>
      <c r="O13" s="17">
        <v>0.13</v>
      </c>
      <c r="P13" s="17">
        <v>7.1999999999999995E-2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0.13</v>
      </c>
      <c r="C18" s="126" t="s">
        <v>72</v>
      </c>
      <c r="D18" s="17">
        <v>4.2000000000000003E-2</v>
      </c>
      <c r="E18" s="17"/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>
        <v>4.2999999999999997E-2</v>
      </c>
      <c r="O18" s="17"/>
      <c r="P18" s="17"/>
      <c r="Q18" s="17"/>
      <c r="R18" s="17"/>
      <c r="S18" s="73">
        <v>1.5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73</v>
      </c>
      <c r="D19" s="17">
        <v>7.5999999999999998E-2</v>
      </c>
      <c r="E19" s="17">
        <v>8.9999999999999993E-3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>
        <v>5.0000000000000001E-4</v>
      </c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0.27</v>
      </c>
      <c r="E21" s="105">
        <f t="shared" ref="E21:AJ21" si="0">SUM(E3:E20)</f>
        <v>0.03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7.1999999999999995E-2</v>
      </c>
      <c r="M21" s="105">
        <f t="shared" si="0"/>
        <v>2.5000000000000001E-2</v>
      </c>
      <c r="N21" s="105">
        <f t="shared" si="0"/>
        <v>6.9999999999999993E-2</v>
      </c>
      <c r="O21" s="105">
        <f t="shared" si="0"/>
        <v>0.13</v>
      </c>
      <c r="P21" s="105">
        <f t="shared" si="0"/>
        <v>7.1999999999999995E-2</v>
      </c>
      <c r="Q21" s="105">
        <f t="shared" si="0"/>
        <v>0.04</v>
      </c>
      <c r="R21" s="105">
        <f t="shared" si="0"/>
        <v>8.0000000000000002E-3</v>
      </c>
      <c r="S21" s="105">
        <f t="shared" si="0"/>
        <v>1.5</v>
      </c>
      <c r="T21" s="105">
        <f t="shared" si="0"/>
        <v>5.0000000000000001E-4</v>
      </c>
      <c r="U21" s="105">
        <f t="shared" si="0"/>
        <v>2E-3</v>
      </c>
      <c r="V21" s="105">
        <f t="shared" si="0"/>
        <v>0</v>
      </c>
      <c r="W21" s="105">
        <f t="shared" si="0"/>
        <v>7.0999999999999994E-2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0.01</v>
      </c>
      <c r="AC21" s="105">
        <f t="shared" si="0"/>
        <v>0</v>
      </c>
      <c r="AD21" s="105">
        <f t="shared" si="0"/>
        <v>7.0000000000000001E-3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2.7</v>
      </c>
      <c r="E22" s="106">
        <f>E21*$D27</f>
        <v>0.3</v>
      </c>
      <c r="F22" s="106">
        <f>F21*$D27</f>
        <v>0.13</v>
      </c>
      <c r="G22" s="106">
        <f t="shared" ref="G22:Q22" si="1">G21*$D27</f>
        <v>0.08</v>
      </c>
      <c r="H22" s="106">
        <f>H21*$D27</f>
        <v>0.39999999999999991</v>
      </c>
      <c r="I22" s="106">
        <f>I21*$D27</f>
        <v>0.3</v>
      </c>
      <c r="J22" s="106">
        <f t="shared" si="1"/>
        <v>0.2</v>
      </c>
      <c r="K22" s="107">
        <f>K21*$D27</f>
        <v>0.02</v>
      </c>
      <c r="L22" s="106">
        <f t="shared" si="1"/>
        <v>0.72</v>
      </c>
      <c r="M22" s="106">
        <f t="shared" si="1"/>
        <v>0.25</v>
      </c>
      <c r="N22" s="106">
        <f t="shared" si="1"/>
        <v>0.7</v>
      </c>
      <c r="O22" s="106">
        <f t="shared" si="1"/>
        <v>1.3</v>
      </c>
      <c r="P22" s="106">
        <f>P21*$D27</f>
        <v>0.72</v>
      </c>
      <c r="Q22" s="106">
        <f t="shared" si="1"/>
        <v>0.4</v>
      </c>
      <c r="R22" s="106">
        <f>R21*$D27</f>
        <v>0.08</v>
      </c>
      <c r="S22" s="108">
        <f>S21*$D27</f>
        <v>15</v>
      </c>
      <c r="T22" s="109">
        <f>T21*$D27</f>
        <v>5.0000000000000001E-3</v>
      </c>
      <c r="U22" s="110">
        <f>U21*D27</f>
        <v>0.02</v>
      </c>
      <c r="V22" s="110">
        <f t="shared" ref="V22:AA22" si="2">V21*$D27</f>
        <v>0</v>
      </c>
      <c r="W22" s="106">
        <f t="shared" si="2"/>
        <v>0.71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0.1</v>
      </c>
      <c r="AC22" s="106">
        <f t="shared" si="3"/>
        <v>0</v>
      </c>
      <c r="AD22" s="106">
        <f t="shared" si="3"/>
        <v>7.0000000000000007E-2</v>
      </c>
      <c r="AE22" s="106">
        <f t="shared" ref="AE22" si="4">AE21*$D27</f>
        <v>0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59.4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59.3</v>
      </c>
      <c r="AE23" s="117">
        <v>60.2</v>
      </c>
      <c r="AF23" s="112">
        <v>73.69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186.732</v>
      </c>
      <c r="E24" s="111">
        <f t="shared" ref="E24:AJ24" si="10">E22*E23</f>
        <v>20.76</v>
      </c>
      <c r="F24" s="111">
        <f t="shared" si="10"/>
        <v>87.711000000000013</v>
      </c>
      <c r="G24" s="111">
        <f t="shared" si="10"/>
        <v>9.1039999999999992</v>
      </c>
      <c r="H24" s="111">
        <f t="shared" si="10"/>
        <v>35.79999999999999</v>
      </c>
      <c r="I24" s="111">
        <f t="shared" si="10"/>
        <v>15.569999999999999</v>
      </c>
      <c r="J24" s="111">
        <f t="shared" si="10"/>
        <v>11.88</v>
      </c>
      <c r="K24" s="111">
        <f t="shared" si="10"/>
        <v>5.3479999999999999</v>
      </c>
      <c r="L24" s="111">
        <f t="shared" si="10"/>
        <v>14.543999999999999</v>
      </c>
      <c r="M24" s="111">
        <f t="shared" si="10"/>
        <v>8.5</v>
      </c>
      <c r="N24" s="111">
        <f t="shared" si="10"/>
        <v>21.91</v>
      </c>
      <c r="O24" s="111">
        <f t="shared" si="10"/>
        <v>44.589999999999996</v>
      </c>
      <c r="P24" s="111">
        <f t="shared" si="10"/>
        <v>352.29599999999999</v>
      </c>
      <c r="Q24" s="111">
        <f t="shared" si="10"/>
        <v>12.08</v>
      </c>
      <c r="R24" s="111">
        <f t="shared" si="10"/>
        <v>11.288</v>
      </c>
      <c r="S24" s="111">
        <f t="shared" si="10"/>
        <v>175.5</v>
      </c>
      <c r="T24" s="111">
        <f t="shared" si="10"/>
        <v>2.7275</v>
      </c>
      <c r="U24" s="111">
        <f t="shared" si="10"/>
        <v>0.26600000000000001</v>
      </c>
      <c r="V24" s="111">
        <f t="shared" si="10"/>
        <v>0</v>
      </c>
      <c r="W24" s="111">
        <f t="shared" si="10"/>
        <v>74.337000000000003</v>
      </c>
      <c r="X24" s="111">
        <f t="shared" si="10"/>
        <v>0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15.350000000000001</v>
      </c>
      <c r="AC24" s="111">
        <f t="shared" si="10"/>
        <v>0</v>
      </c>
      <c r="AD24" s="111">
        <f t="shared" si="10"/>
        <v>4.1509999999999998</v>
      </c>
      <c r="AE24" s="111">
        <f t="shared" si="10"/>
        <v>0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70">
        <f>SUM(D24:AJ24)</f>
        <v>1110.4444999999998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71">
        <f>D25/D27</f>
        <v>111.04444999999998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  <mergeCell ref="T30:V30"/>
    <mergeCell ref="D31:E31"/>
    <mergeCell ref="G31:K31"/>
    <mergeCell ref="Q29:R29"/>
    <mergeCell ref="D29:E29"/>
    <mergeCell ref="G29:K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Q19" sqref="Q19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75"/>
      <c r="Z1" s="175"/>
      <c r="AA1" s="176"/>
    </row>
    <row r="2" spans="1:28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33</v>
      </c>
      <c r="W2" s="20" t="s">
        <v>64</v>
      </c>
      <c r="X2" s="20" t="s">
        <v>39</v>
      </c>
      <c r="Y2" s="123" t="s">
        <v>60</v>
      </c>
      <c r="Z2" s="98"/>
      <c r="AA2" s="98"/>
      <c r="AB2" s="47"/>
    </row>
    <row r="3" spans="1:28" x14ac:dyDescent="0.25">
      <c r="A3" s="148" t="s">
        <v>54</v>
      </c>
      <c r="B3" s="22">
        <v>0.18</v>
      </c>
      <c r="C3" s="23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48"/>
      <c r="B4" s="22">
        <v>0.18</v>
      </c>
      <c r="C4" s="25" t="s">
        <v>76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48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48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48"/>
      <c r="B7" s="22">
        <v>7.4999999999999997E-2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7.4999999999999997E-2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45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45"/>
      <c r="B9" s="22">
        <v>0.02</v>
      </c>
      <c r="C9" s="25" t="s">
        <v>64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45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>
        <v>0.2</v>
      </c>
      <c r="Y10" s="17"/>
      <c r="Z10" s="99"/>
      <c r="AA10" s="99"/>
      <c r="AB10" s="47"/>
    </row>
    <row r="11" spans="1:28" x14ac:dyDescent="0.25">
      <c r="A11" s="145" t="s">
        <v>1</v>
      </c>
      <c r="B11" s="22">
        <v>0.06</v>
      </c>
      <c r="C11" s="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45"/>
      <c r="B12" s="22">
        <v>0.18</v>
      </c>
      <c r="C12" s="25" t="s">
        <v>77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96"/>
      <c r="T12" s="24"/>
      <c r="U12" s="17"/>
      <c r="V12" s="17"/>
      <c r="W12" s="17"/>
      <c r="X12" s="17"/>
      <c r="Y12" s="17">
        <v>7.0000000000000001E-3</v>
      </c>
      <c r="Z12" s="99"/>
      <c r="AA12" s="99"/>
      <c r="AB12" s="47"/>
    </row>
    <row r="13" spans="1:28" x14ac:dyDescent="0.25">
      <c r="A13" s="145"/>
      <c r="B13" s="22">
        <v>0.15</v>
      </c>
      <c r="C13" s="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</v>
      </c>
      <c r="P13" s="17">
        <v>0.09</v>
      </c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45"/>
      <c r="B14" s="22"/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45"/>
      <c r="B15" s="22">
        <v>0.18</v>
      </c>
      <c r="C15" s="25" t="s">
        <v>61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45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45" t="s">
        <v>2</v>
      </c>
      <c r="B17" s="22">
        <v>0.16</v>
      </c>
      <c r="C17" s="25" t="s">
        <v>72</v>
      </c>
      <c r="D17" s="17">
        <v>0.05</v>
      </c>
      <c r="E17" s="17"/>
      <c r="F17" s="17">
        <v>5.0000000000000001E-3</v>
      </c>
      <c r="G17" s="17"/>
      <c r="H17" s="17"/>
      <c r="I17" s="17"/>
      <c r="J17" s="17"/>
      <c r="K17" s="17"/>
      <c r="L17" s="17"/>
      <c r="M17" s="17"/>
      <c r="N17" s="17">
        <v>5.1999999999999998E-2</v>
      </c>
      <c r="O17" s="17"/>
      <c r="P17" s="17"/>
      <c r="Q17" s="17"/>
      <c r="R17" s="17"/>
      <c r="S17" s="96"/>
      <c r="T17" s="24">
        <v>1</v>
      </c>
      <c r="U17" s="17"/>
      <c r="V17" s="17"/>
      <c r="W17" s="17"/>
      <c r="X17" s="17"/>
      <c r="Y17" s="17"/>
      <c r="Z17" s="99"/>
      <c r="AA17" s="99"/>
      <c r="AB17" s="47"/>
    </row>
    <row r="18" spans="1:28" x14ac:dyDescent="0.25">
      <c r="A18" s="145"/>
      <c r="B18" s="22">
        <v>0.19</v>
      </c>
      <c r="C18" s="25" t="s">
        <v>73</v>
      </c>
      <c r="D18" s="17">
        <v>9.4E-2</v>
      </c>
      <c r="E18" s="17">
        <v>6.0000000000000001E-3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>
        <v>5.0000000000000001E-3</v>
      </c>
      <c r="W18" s="17"/>
      <c r="X18" s="17"/>
      <c r="Y18" s="17"/>
      <c r="Z18" s="99"/>
      <c r="AA18" s="99"/>
      <c r="AB18" s="47"/>
    </row>
    <row r="19" spans="1:28" x14ac:dyDescent="0.25">
      <c r="A19" s="145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0.37</v>
      </c>
      <c r="E20" s="29">
        <f t="shared" ref="E20:Y20" si="0">SUM(E3:E19)</f>
        <v>0.01</v>
      </c>
      <c r="F20" s="29">
        <f t="shared" si="0"/>
        <v>1.7000000000000001E-2</v>
      </c>
      <c r="G20" s="29">
        <f t="shared" si="0"/>
        <v>1.0999999999999999E-2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7.1999999999999995E-2</v>
      </c>
      <c r="M20" s="29">
        <f t="shared" si="0"/>
        <v>3.4000000000000002E-2</v>
      </c>
      <c r="N20" s="29">
        <f t="shared" si="0"/>
        <v>8.0999999999999989E-2</v>
      </c>
      <c r="O20" s="29">
        <f t="shared" si="0"/>
        <v>0.2</v>
      </c>
      <c r="P20" s="29">
        <f t="shared" si="0"/>
        <v>0.09</v>
      </c>
      <c r="Q20" s="29">
        <f t="shared" si="0"/>
        <v>0.06</v>
      </c>
      <c r="R20" s="29">
        <f>SUM(R3:R19)</f>
        <v>7.4999999999999997E-2</v>
      </c>
      <c r="S20" s="30">
        <f>SUM(S3:S19)</f>
        <v>8.0000000000000002E-3</v>
      </c>
      <c r="T20" s="29">
        <f>SUM(T3:T19)</f>
        <v>1</v>
      </c>
      <c r="U20" s="29">
        <f t="shared" si="0"/>
        <v>0</v>
      </c>
      <c r="V20" s="29">
        <f t="shared" si="0"/>
        <v>5.0000000000000001E-3</v>
      </c>
      <c r="W20" s="29">
        <f t="shared" si="0"/>
        <v>0.02</v>
      </c>
      <c r="X20" s="29">
        <f t="shared" si="0"/>
        <v>0.2</v>
      </c>
      <c r="Y20" s="29">
        <f t="shared" si="0"/>
        <v>7.0000000000000001E-3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0.37</v>
      </c>
      <c r="E21" s="16">
        <f t="shared" ref="E21:W21" si="1">E20*$D26</f>
        <v>0.01</v>
      </c>
      <c r="F21" s="16">
        <f t="shared" si="1"/>
        <v>1.7000000000000001E-2</v>
      </c>
      <c r="G21" s="16">
        <f t="shared" si="1"/>
        <v>1.0999999999999999E-2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7.1999999999999995E-2</v>
      </c>
      <c r="M21" s="16">
        <f t="shared" si="1"/>
        <v>3.4000000000000002E-2</v>
      </c>
      <c r="N21" s="81">
        <f t="shared" si="1"/>
        <v>8.0999999999999989E-2</v>
      </c>
      <c r="O21" s="81">
        <f t="shared" si="1"/>
        <v>0.2</v>
      </c>
      <c r="P21" s="16">
        <f t="shared" si="1"/>
        <v>0.09</v>
      </c>
      <c r="Q21" s="16">
        <f t="shared" si="1"/>
        <v>0.06</v>
      </c>
      <c r="R21" s="16">
        <f t="shared" si="1"/>
        <v>7.4999999999999997E-2</v>
      </c>
      <c r="S21" s="142">
        <f>S20*$D26</f>
        <v>8.0000000000000002E-3</v>
      </c>
      <c r="T21" s="16">
        <v>1</v>
      </c>
      <c r="U21" s="16">
        <f>U20*$D26</f>
        <v>0</v>
      </c>
      <c r="V21" s="16">
        <f t="shared" si="1"/>
        <v>5.0000000000000001E-3</v>
      </c>
      <c r="W21" s="16">
        <f t="shared" si="1"/>
        <v>0.02</v>
      </c>
      <c r="X21" s="16">
        <f>X20*$D26</f>
        <v>0.2</v>
      </c>
      <c r="Y21" s="16">
        <f>Y20*$D26</f>
        <v>7.0000000000000001E-3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59.4</v>
      </c>
      <c r="K22" s="33">
        <v>267.39999999999998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29</v>
      </c>
      <c r="R22" s="33">
        <v>100.9</v>
      </c>
      <c r="S22" s="97">
        <v>142</v>
      </c>
      <c r="T22" s="33">
        <v>11.7</v>
      </c>
      <c r="U22" s="33">
        <v>241.3</v>
      </c>
      <c r="V22" s="33">
        <v>551.20000000000005</v>
      </c>
      <c r="W22" s="33">
        <v>266</v>
      </c>
      <c r="X22" s="33">
        <v>175</v>
      </c>
      <c r="Y22" s="33">
        <v>59.3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25.478200000000001</v>
      </c>
      <c r="E23" s="35">
        <f t="shared" ref="E23:Y23" si="2">E21*E22</f>
        <v>0.69200000000000006</v>
      </c>
      <c r="F23" s="36">
        <f t="shared" si="2"/>
        <v>11.469900000000001</v>
      </c>
      <c r="G23" s="36">
        <f t="shared" si="2"/>
        <v>1.2484999999999999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1.6632</v>
      </c>
      <c r="K23" s="36">
        <f t="shared" si="2"/>
        <v>0.53479999999999994</v>
      </c>
      <c r="L23" s="36">
        <f t="shared" si="2"/>
        <v>1.5407999999999997</v>
      </c>
      <c r="M23" s="36">
        <f t="shared" si="2"/>
        <v>1.1560000000000001</v>
      </c>
      <c r="N23" s="36">
        <f t="shared" si="2"/>
        <v>2.4542999999999999</v>
      </c>
      <c r="O23" s="36">
        <f t="shared" si="2"/>
        <v>5.68</v>
      </c>
      <c r="P23" s="36">
        <f t="shared" si="2"/>
        <v>44.036999999999999</v>
      </c>
      <c r="Q23" s="36">
        <f>Q21*Q22</f>
        <v>1.74</v>
      </c>
      <c r="R23" s="36">
        <f t="shared" si="2"/>
        <v>7.5674999999999999</v>
      </c>
      <c r="S23" s="36">
        <f t="shared" si="2"/>
        <v>1.1360000000000001</v>
      </c>
      <c r="T23" s="36">
        <f t="shared" si="2"/>
        <v>11.7</v>
      </c>
      <c r="U23" s="36">
        <f t="shared" si="2"/>
        <v>0</v>
      </c>
      <c r="V23" s="36">
        <f t="shared" si="2"/>
        <v>2.7560000000000002</v>
      </c>
      <c r="W23" s="36">
        <f t="shared" si="2"/>
        <v>5.32</v>
      </c>
      <c r="X23" s="36">
        <f t="shared" si="2"/>
        <v>35</v>
      </c>
      <c r="Y23" s="36">
        <f t="shared" si="2"/>
        <v>0.41509999999999997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50">
        <f>SUM(D23:AA23)</f>
        <v>167.98459999999997</v>
      </c>
      <c r="E24" s="150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51">
        <f>D24/D26</f>
        <v>167.98459999999997</v>
      </c>
      <c r="E25" s="151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5"/>
      <c r="W29" s="155"/>
      <c r="X29" s="155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B1" workbookViewId="0">
      <selection activeCell="Q20" sqref="Q20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</row>
    <row r="2" spans="1:35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74</v>
      </c>
      <c r="K2" s="20" t="s">
        <v>75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60</v>
      </c>
      <c r="AD2" s="141" t="s">
        <v>66</v>
      </c>
      <c r="AE2" s="141" t="s">
        <v>57</v>
      </c>
      <c r="AF2" s="141" t="s">
        <v>63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48" t="s">
        <v>54</v>
      </c>
      <c r="B3" s="22">
        <v>0.18</v>
      </c>
      <c r="C3" s="124" t="s">
        <v>67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48"/>
      <c r="B4" s="22">
        <v>0.18</v>
      </c>
      <c r="C4" s="125" t="s">
        <v>68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45" t="s">
        <v>1</v>
      </c>
      <c r="B11" s="22">
        <v>0.06</v>
      </c>
      <c r="C11" s="125" t="s">
        <v>69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45"/>
      <c r="B12" s="22">
        <v>0.18</v>
      </c>
      <c r="C12" s="125" t="s">
        <v>70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17"/>
      <c r="Y12" s="17"/>
      <c r="Z12" s="17"/>
      <c r="AA12" s="17"/>
      <c r="AB12" s="17"/>
      <c r="AC12" s="17">
        <v>7.0000000000000001E-3</v>
      </c>
      <c r="AD12" s="115"/>
      <c r="AE12" s="115"/>
      <c r="AF12" s="115"/>
      <c r="AG12" s="115"/>
      <c r="AH12" s="115"/>
      <c r="AI12" s="115"/>
    </row>
    <row r="13" spans="1:35" x14ac:dyDescent="0.25">
      <c r="A13" s="145"/>
      <c r="B13" s="22">
        <v>0.15</v>
      </c>
      <c r="C13" s="125" t="s">
        <v>71</v>
      </c>
      <c r="D13" s="17"/>
      <c r="E13" s="17"/>
      <c r="F13" s="17">
        <v>3.0000000000000001E-3</v>
      </c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</v>
      </c>
      <c r="P13" s="17">
        <v>0.09</v>
      </c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>
        <v>6.0000000000000001E-3</v>
      </c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45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45" t="s">
        <v>2</v>
      </c>
      <c r="B18" s="22">
        <v>0.16</v>
      </c>
      <c r="C18" s="125" t="s">
        <v>72</v>
      </c>
      <c r="D18" s="17">
        <v>5.1999999999999998E-2</v>
      </c>
      <c r="E18" s="17"/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>
        <v>5.1999999999999998E-2</v>
      </c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/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45"/>
      <c r="B19" s="22">
        <v>0.19</v>
      </c>
      <c r="C19" s="125" t="s">
        <v>73</v>
      </c>
      <c r="D19" s="17">
        <v>9.4E-2</v>
      </c>
      <c r="E19" s="17">
        <v>6.0000000000000001E-3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>
        <v>5.0000000000000001E-3</v>
      </c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0.372</v>
      </c>
      <c r="E21" s="29">
        <f t="shared" ref="E21:AI21" si="0">SUM(E3:E20)</f>
        <v>0.03</v>
      </c>
      <c r="F21" s="29">
        <f t="shared" si="0"/>
        <v>1.7000000000000001E-2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7.1999999999999995E-2</v>
      </c>
      <c r="M21" s="29">
        <f t="shared" si="0"/>
        <v>3.4000000000000002E-2</v>
      </c>
      <c r="N21" s="29">
        <f t="shared" si="0"/>
        <v>8.0999999999999989E-2</v>
      </c>
      <c r="O21" s="29">
        <f t="shared" si="0"/>
        <v>0.2</v>
      </c>
      <c r="P21" s="29">
        <f t="shared" si="0"/>
        <v>0.09</v>
      </c>
      <c r="Q21" s="29">
        <f t="shared" si="0"/>
        <v>0.06</v>
      </c>
      <c r="R21" s="29">
        <f t="shared" si="0"/>
        <v>8.0000000000000002E-3</v>
      </c>
      <c r="S21" s="29">
        <f t="shared" si="0"/>
        <v>1</v>
      </c>
      <c r="T21" s="29">
        <f t="shared" si="0"/>
        <v>5.0000000000000001E-3</v>
      </c>
      <c r="U21" s="29">
        <f t="shared" si="0"/>
        <v>5.0000000000000001E-3</v>
      </c>
      <c r="V21" s="29">
        <f t="shared" si="0"/>
        <v>0</v>
      </c>
      <c r="W21" s="29">
        <f t="shared" si="0"/>
        <v>7.4999999999999997E-2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1.4E-2</v>
      </c>
      <c r="AB21" s="29">
        <f t="shared" si="0"/>
        <v>0</v>
      </c>
      <c r="AC21" s="29">
        <f t="shared" si="0"/>
        <v>7.0000000000000001E-3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0.372</v>
      </c>
      <c r="E22" s="81">
        <f t="shared" ref="E22:AI22" si="1">E21*$D27</f>
        <v>0.03</v>
      </c>
      <c r="F22" s="81">
        <f t="shared" si="1"/>
        <v>1.7000000000000001E-2</v>
      </c>
      <c r="G22" s="81">
        <f t="shared" si="1"/>
        <v>1.0999999999999999E-2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7.1999999999999995E-2</v>
      </c>
      <c r="M22" s="81">
        <f t="shared" si="1"/>
        <v>3.4000000000000002E-2</v>
      </c>
      <c r="N22" s="81">
        <f t="shared" si="1"/>
        <v>8.0999999999999989E-2</v>
      </c>
      <c r="O22" s="81">
        <f t="shared" si="1"/>
        <v>0.2</v>
      </c>
      <c r="P22" s="81">
        <f t="shared" si="1"/>
        <v>0.09</v>
      </c>
      <c r="Q22" s="81">
        <f t="shared" si="1"/>
        <v>0.06</v>
      </c>
      <c r="R22" s="142">
        <f t="shared" si="1"/>
        <v>8.0000000000000002E-3</v>
      </c>
      <c r="S22" s="48">
        <f t="shared" si="1"/>
        <v>1</v>
      </c>
      <c r="T22" s="142">
        <f t="shared" si="1"/>
        <v>5.0000000000000001E-3</v>
      </c>
      <c r="U22" s="142">
        <f t="shared" si="1"/>
        <v>5.0000000000000001E-3</v>
      </c>
      <c r="V22" s="142">
        <f t="shared" si="1"/>
        <v>0</v>
      </c>
      <c r="W22" s="142">
        <f t="shared" si="1"/>
        <v>7.4999999999999997E-2</v>
      </c>
      <c r="X22" s="142">
        <f t="shared" si="1"/>
        <v>0</v>
      </c>
      <c r="Y22" s="81">
        <f t="shared" si="1"/>
        <v>0</v>
      </c>
      <c r="Z22" s="81">
        <f t="shared" si="1"/>
        <v>0</v>
      </c>
      <c r="AA22" s="142">
        <f t="shared" si="1"/>
        <v>1.4E-2</v>
      </c>
      <c r="AB22" s="81">
        <f t="shared" si="1"/>
        <v>0</v>
      </c>
      <c r="AC22" s="142">
        <f t="shared" si="1"/>
        <v>7.0000000000000001E-3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59.4</v>
      </c>
      <c r="K23" s="33">
        <v>267.39999999999998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59.3</v>
      </c>
      <c r="AD23" s="114">
        <v>58.5</v>
      </c>
      <c r="AE23" s="3">
        <v>95.49</v>
      </c>
      <c r="AF23" s="3">
        <v>73.69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25.615919999999999</v>
      </c>
      <c r="E24" s="35">
        <f t="shared" ref="E24:AI24" si="2">E22*E23</f>
        <v>2.0760000000000001</v>
      </c>
      <c r="F24" s="35">
        <f t="shared" si="2"/>
        <v>11.469900000000001</v>
      </c>
      <c r="G24" s="35">
        <f t="shared" si="2"/>
        <v>1.254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1.6632</v>
      </c>
      <c r="K24" s="35">
        <f t="shared" si="2"/>
        <v>0.53479999999999994</v>
      </c>
      <c r="L24" s="35">
        <f t="shared" si="2"/>
        <v>1.5407999999999997</v>
      </c>
      <c r="M24" s="35">
        <f t="shared" si="2"/>
        <v>1.1560000000000001</v>
      </c>
      <c r="N24" s="35">
        <f t="shared" si="2"/>
        <v>2.4542999999999999</v>
      </c>
      <c r="O24" s="35">
        <f t="shared" si="2"/>
        <v>5.78</v>
      </c>
      <c r="P24" s="35">
        <f t="shared" si="2"/>
        <v>44.036999999999999</v>
      </c>
      <c r="Q24" s="35">
        <f t="shared" si="2"/>
        <v>1.74</v>
      </c>
      <c r="R24" s="35">
        <f t="shared" si="2"/>
        <v>1.1360000000000001</v>
      </c>
      <c r="S24" s="35">
        <f t="shared" si="2"/>
        <v>11.7</v>
      </c>
      <c r="T24" s="35">
        <f t="shared" si="2"/>
        <v>2.7560000000000002</v>
      </c>
      <c r="U24" s="35">
        <f t="shared" si="2"/>
        <v>6.3E-2</v>
      </c>
      <c r="V24" s="35">
        <f t="shared" si="2"/>
        <v>0</v>
      </c>
      <c r="W24" s="35">
        <f t="shared" si="2"/>
        <v>7.5674999999999999</v>
      </c>
      <c r="X24" s="35">
        <f t="shared" si="2"/>
        <v>0</v>
      </c>
      <c r="Y24" s="35">
        <f t="shared" si="2"/>
        <v>0</v>
      </c>
      <c r="Z24" s="35">
        <f t="shared" si="2"/>
        <v>0</v>
      </c>
      <c r="AA24" s="35">
        <f t="shared" si="2"/>
        <v>2.0888</v>
      </c>
      <c r="AB24" s="35">
        <f t="shared" si="2"/>
        <v>0</v>
      </c>
      <c r="AC24" s="35">
        <f t="shared" si="2"/>
        <v>0.41509999999999997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50">
        <f>SUM(D24:AI24)</f>
        <v>131.44361999999998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51">
        <f>D25/D27</f>
        <v>131.44361999999998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156" t="s">
        <v>0</v>
      </c>
      <c r="AB27" s="156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9"/>
      <c r="AE28" s="149"/>
      <c r="AF28" s="149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D28:AF28"/>
    <mergeCell ref="A18:A20"/>
    <mergeCell ref="D25:E25"/>
    <mergeCell ref="D26:E26"/>
    <mergeCell ref="O27:P27"/>
    <mergeCell ref="R27:V27"/>
    <mergeCell ref="AA27:AB27"/>
    <mergeCell ref="A11:A17"/>
    <mergeCell ref="A1:A2"/>
    <mergeCell ref="C1:C2"/>
    <mergeCell ref="D1:AI1"/>
    <mergeCell ref="A3:A7"/>
    <mergeCell ref="A8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2024-05-03T06:52:36Z</cp:lastPrinted>
  <dcterms:created xsi:type="dcterms:W3CDTF">2014-07-11T13:42:12Z</dcterms:created>
  <dcterms:modified xsi:type="dcterms:W3CDTF">2024-05-03T06:56:08Z</dcterms:modified>
</cp:coreProperties>
</file>